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10" windowHeight="11640"/>
  </bookViews>
  <sheets>
    <sheet name="Приложение 2 Доходы" sheetId="1" r:id="rId1"/>
    <sheet name="Приложение 3" sheetId="2" r:id="rId2"/>
    <sheet name="Приложение 4" sheetId="3" r:id="rId3"/>
    <sheet name="Приложение 5" sheetId="4" r:id="rId4"/>
    <sheet name="Приложение 6" sheetId="5" r:id="rId5"/>
    <sheet name="Приложение 7 Расходы" sheetId="6" r:id="rId6"/>
    <sheet name="Приложение 8" sheetId="7" r:id="rId7"/>
    <sheet name="Приложение 9" sheetId="8" r:id="rId8"/>
    <sheet name="Лист11" sheetId="11" r:id="rId9"/>
    <sheet name="Лист12" sheetId="12" r:id="rId10"/>
    <sheet name="Лист13" sheetId="13" r:id="rId11"/>
  </sheets>
  <calcPr calcId="144525"/>
</workbook>
</file>

<file path=xl/calcChain.xml><?xml version="1.0" encoding="utf-8"?>
<calcChain xmlns="http://schemas.openxmlformats.org/spreadsheetml/2006/main">
  <c r="P23" i="1" l="1"/>
  <c r="N41" i="6" l="1"/>
  <c r="N40" i="6" s="1"/>
  <c r="N39" i="6" s="1"/>
  <c r="N42" i="6"/>
  <c r="M41" i="6"/>
  <c r="M40" i="6" s="1"/>
  <c r="M39" i="6" s="1"/>
  <c r="M110" i="6" l="1"/>
  <c r="N110" i="6"/>
  <c r="N111" i="6"/>
  <c r="L152" i="6"/>
  <c r="M89" i="6" l="1"/>
  <c r="M88" i="6" s="1"/>
  <c r="M87" i="6" s="1"/>
  <c r="N90" i="6"/>
  <c r="N89" i="6" s="1"/>
  <c r="N88" i="6" s="1"/>
  <c r="N39" i="5" l="1"/>
  <c r="L52" i="6" l="1"/>
  <c r="N147" i="6" l="1"/>
  <c r="M52" i="6" l="1"/>
  <c r="N53" i="6"/>
  <c r="N52" i="6" s="1"/>
  <c r="L24" i="6" l="1"/>
  <c r="L127" i="6"/>
  <c r="L126" i="6" s="1"/>
  <c r="L125" i="6" s="1"/>
  <c r="L124" i="6" s="1"/>
  <c r="L123" i="6" s="1"/>
  <c r="N153" i="6"/>
  <c r="N154" i="6"/>
  <c r="N152" i="6" l="1"/>
  <c r="L141" i="6"/>
  <c r="L140" i="6" s="1"/>
  <c r="L145" i="6"/>
  <c r="L144" i="6" s="1"/>
  <c r="L149" i="6"/>
  <c r="L148" i="6" s="1"/>
  <c r="L108" i="6"/>
  <c r="L98" i="6"/>
  <c r="L97" i="6" s="1"/>
  <c r="L96" i="6" s="1"/>
  <c r="L60" i="6"/>
  <c r="L59" i="6" s="1"/>
  <c r="L58" i="6" s="1"/>
  <c r="C24" i="7"/>
  <c r="C27" i="7" s="1"/>
  <c r="C21" i="7"/>
  <c r="C25" i="8"/>
  <c r="P23" i="2"/>
  <c r="O26" i="1"/>
  <c r="P28" i="1"/>
  <c r="L139" i="6" l="1"/>
  <c r="L106" i="6"/>
  <c r="L107" i="6"/>
  <c r="O21" i="3"/>
  <c r="P22" i="3"/>
  <c r="O21" i="2"/>
  <c r="P25" i="2"/>
  <c r="P24" i="2"/>
  <c r="P22" i="2"/>
  <c r="P21" i="2" l="1"/>
  <c r="N103" i="6"/>
  <c r="O43" i="5"/>
  <c r="O41" i="5"/>
  <c r="P44" i="5"/>
  <c r="P43" i="5" s="1"/>
  <c r="P42" i="5"/>
  <c r="P41" i="5" s="1"/>
  <c r="O39" i="5"/>
  <c r="P40" i="5"/>
  <c r="P39" i="5" s="1"/>
  <c r="P46" i="5"/>
  <c r="O36" i="5"/>
  <c r="P38" i="5"/>
  <c r="P37" i="5"/>
  <c r="O22" i="5"/>
  <c r="O33" i="5"/>
  <c r="P35" i="5"/>
  <c r="P34" i="5"/>
  <c r="P32" i="5"/>
  <c r="P31" i="5"/>
  <c r="P29" i="5"/>
  <c r="P28" i="5" s="1"/>
  <c r="P27" i="5"/>
  <c r="P26" i="5"/>
  <c r="P25" i="5"/>
  <c r="P24" i="5"/>
  <c r="P23" i="5"/>
  <c r="P30" i="1"/>
  <c r="P29" i="1"/>
  <c r="P22" i="1"/>
  <c r="P21" i="1"/>
  <c r="P20" i="1" s="1"/>
  <c r="P19" i="1"/>
  <c r="P18" i="1"/>
  <c r="P17" i="1"/>
  <c r="O20" i="5" l="1"/>
  <c r="P22" i="5"/>
  <c r="P30" i="5"/>
  <c r="P33" i="5"/>
  <c r="P36" i="5"/>
  <c r="P16" i="1"/>
  <c r="P15" i="1"/>
  <c r="P14" i="1"/>
  <c r="P13" i="1"/>
  <c r="P12" i="1" l="1"/>
  <c r="M132" i="6"/>
  <c r="M131" i="6" s="1"/>
  <c r="M117" i="6"/>
  <c r="M104" i="6"/>
  <c r="M113" i="6"/>
  <c r="M119" i="6"/>
  <c r="M115" i="6" l="1"/>
  <c r="M85" i="6"/>
  <c r="M77" i="6" l="1"/>
  <c r="M69" i="6"/>
  <c r="M50" i="6"/>
  <c r="M49" i="6" s="1"/>
  <c r="M28" i="6"/>
  <c r="M27" i="6" s="1"/>
  <c r="M26" i="6" s="1"/>
  <c r="N31" i="6"/>
  <c r="N34" i="6"/>
  <c r="N33" i="6" s="1"/>
  <c r="N32" i="6" s="1"/>
  <c r="N38" i="6"/>
  <c r="N37" i="6" s="1"/>
  <c r="N36" i="6" s="1"/>
  <c r="N35" i="6" s="1"/>
  <c r="N51" i="6"/>
  <c r="N50" i="6" s="1"/>
  <c r="N49" i="6" s="1"/>
  <c r="N55" i="6"/>
  <c r="N54" i="6" s="1"/>
  <c r="N57" i="6"/>
  <c r="N56" i="6" s="1"/>
  <c r="N66" i="6"/>
  <c r="N67" i="6"/>
  <c r="N71" i="6"/>
  <c r="N70" i="6" s="1"/>
  <c r="N73" i="6"/>
  <c r="N72" i="6" s="1"/>
  <c r="N76" i="6"/>
  <c r="N75" i="6" s="1"/>
  <c r="N74" i="6" s="1"/>
  <c r="N79" i="6"/>
  <c r="N78" i="6" s="1"/>
  <c r="N81" i="6"/>
  <c r="N80" i="6" s="1"/>
  <c r="M92" i="6"/>
  <c r="N93" i="6"/>
  <c r="N92" i="6" s="1"/>
  <c r="N102" i="6"/>
  <c r="N105" i="6"/>
  <c r="N104" i="6" s="1"/>
  <c r="N114" i="6"/>
  <c r="N113" i="6" s="1"/>
  <c r="N116" i="6"/>
  <c r="N115" i="6" s="1"/>
  <c r="N118" i="6"/>
  <c r="N117" i="6" s="1"/>
  <c r="N120" i="6"/>
  <c r="N119" i="6" s="1"/>
  <c r="M121" i="6"/>
  <c r="M112" i="6" s="1"/>
  <c r="N122" i="6"/>
  <c r="N121" i="6" s="1"/>
  <c r="N133" i="6"/>
  <c r="N132" i="6" s="1"/>
  <c r="N131" i="6" s="1"/>
  <c r="N136" i="6"/>
  <c r="N135" i="6" s="1"/>
  <c r="N138" i="6"/>
  <c r="N137" i="6" s="1"/>
  <c r="N162" i="6"/>
  <c r="N161" i="6" s="1"/>
  <c r="N160" i="6" s="1"/>
  <c r="N159" i="6" s="1"/>
  <c r="M24" i="6"/>
  <c r="M23" i="6" s="1"/>
  <c r="M22" i="6" s="1"/>
  <c r="M46" i="6"/>
  <c r="M45" i="6" s="1"/>
  <c r="M44" i="6" s="1"/>
  <c r="M43" i="6" s="1"/>
  <c r="N47" i="6"/>
  <c r="N46" i="6" s="1"/>
  <c r="N45" i="6" s="1"/>
  <c r="N44" i="6" s="1"/>
  <c r="N43" i="6" s="1"/>
  <c r="N158" i="6"/>
  <c r="N157" i="6" s="1"/>
  <c r="N156" i="6" s="1"/>
  <c r="N155" i="6" s="1"/>
  <c r="N86" i="6"/>
  <c r="N85" i="6" s="1"/>
  <c r="N84" i="6" s="1"/>
  <c r="N30" i="6"/>
  <c r="N29" i="6"/>
  <c r="N25" i="6"/>
  <c r="N24" i="6" s="1"/>
  <c r="N23" i="6" s="1"/>
  <c r="N22" i="6" s="1"/>
  <c r="N28" i="6" l="1"/>
  <c r="N27" i="6" s="1"/>
  <c r="N26" i="6" s="1"/>
  <c r="N65" i="6"/>
  <c r="N64" i="6" s="1"/>
  <c r="N63" i="6" s="1"/>
  <c r="N62" i="6" s="1"/>
  <c r="N134" i="6"/>
  <c r="M68" i="6"/>
  <c r="N77" i="6"/>
  <c r="N69" i="6"/>
  <c r="N112" i="6"/>
  <c r="N150" i="6"/>
  <c r="N151" i="6"/>
  <c r="N146" i="6"/>
  <c r="M141" i="6"/>
  <c r="M140" i="6" s="1"/>
  <c r="N142" i="6"/>
  <c r="N141" i="6" s="1"/>
  <c r="N140" i="6" s="1"/>
  <c r="N128" i="6"/>
  <c r="N127" i="6" s="1"/>
  <c r="N126" i="6" s="1"/>
  <c r="N125" i="6" s="1"/>
  <c r="N124" i="6" s="1"/>
  <c r="N123" i="6" s="1"/>
  <c r="M108" i="6"/>
  <c r="N109" i="6"/>
  <c r="N108" i="6" s="1"/>
  <c r="M98" i="6"/>
  <c r="M97" i="6" s="1"/>
  <c r="M96" i="6" s="1"/>
  <c r="N99" i="6"/>
  <c r="N98" i="6" s="1"/>
  <c r="N97" i="6" s="1"/>
  <c r="N96" i="6" s="1"/>
  <c r="N91" i="6" s="1"/>
  <c r="M60" i="6"/>
  <c r="M59" i="6" s="1"/>
  <c r="M58" i="6" s="1"/>
  <c r="M48" i="6" s="1"/>
  <c r="M21" i="6" s="1"/>
  <c r="N61" i="6"/>
  <c r="N60" i="6" s="1"/>
  <c r="N59" i="6" s="1"/>
  <c r="N58" i="6" s="1"/>
  <c r="N48" i="6" s="1"/>
  <c r="N87" i="6" l="1"/>
  <c r="N83" i="6" s="1"/>
  <c r="N82" i="6" s="1"/>
  <c r="N107" i="6"/>
  <c r="N106" i="6" s="1"/>
  <c r="N101" i="6" s="1"/>
  <c r="N100" i="6" s="1"/>
  <c r="M107" i="6"/>
  <c r="M106" i="6" s="1"/>
  <c r="M101" i="6" s="1"/>
  <c r="M100" i="6" s="1"/>
  <c r="M139" i="6"/>
  <c r="M130" i="6" s="1"/>
  <c r="M129" i="6" s="1"/>
  <c r="N145" i="6"/>
  <c r="N144" i="6" s="1"/>
  <c r="N68" i="6"/>
  <c r="N149" i="6"/>
  <c r="P27" i="1"/>
  <c r="N148" i="6" l="1"/>
  <c r="N139" i="6" s="1"/>
  <c r="N130" i="6" s="1"/>
  <c r="N129" i="6" s="1"/>
  <c r="O11" i="1" l="1"/>
  <c r="O10" i="1" s="1"/>
  <c r="N22" i="5" l="1"/>
  <c r="L135" i="6" l="1"/>
  <c r="L134" i="6" s="1"/>
  <c r="L137" i="6"/>
  <c r="L46" i="6"/>
  <c r="L45" i="6" s="1"/>
  <c r="L43" i="6" l="1"/>
  <c r="L44" i="6"/>
  <c r="L50" i="6" l="1"/>
  <c r="L49" i="6" s="1"/>
  <c r="N21" i="2" l="1"/>
  <c r="N41" i="5" l="1"/>
  <c r="N28" i="5"/>
  <c r="N21" i="3"/>
  <c r="P21" i="3" s="1"/>
  <c r="N33" i="5" l="1"/>
  <c r="N36" i="5"/>
  <c r="L121" i="6"/>
  <c r="L92" i="6"/>
  <c r="L91" i="6" s="1"/>
  <c r="L161" i="6"/>
  <c r="L119" i="6"/>
  <c r="L117" i="6"/>
  <c r="L115" i="6"/>
  <c r="L75" i="6"/>
  <c r="L74" i="6" s="1"/>
  <c r="L54" i="6"/>
  <c r="L160" i="6" l="1"/>
  <c r="L159" i="6" s="1"/>
  <c r="L157" i="6"/>
  <c r="L156" i="6" s="1"/>
  <c r="L155" i="6" s="1"/>
  <c r="L132" i="6"/>
  <c r="L113" i="6"/>
  <c r="L112" i="6" s="1"/>
  <c r="L131" i="6" l="1"/>
  <c r="L102" i="6"/>
  <c r="L104" i="6"/>
  <c r="L85" i="6"/>
  <c r="L78" i="6"/>
  <c r="L80" i="6"/>
  <c r="L72" i="6"/>
  <c r="L70" i="6"/>
  <c r="L65" i="6"/>
  <c r="L64" i="6" s="1"/>
  <c r="L37" i="6"/>
  <c r="L28" i="6"/>
  <c r="L27" i="6" s="1"/>
  <c r="L33" i="6"/>
  <c r="L32" i="6" s="1"/>
  <c r="L23" i="6"/>
  <c r="L22" i="6" s="1"/>
  <c r="L56" i="6"/>
  <c r="L48" i="6" s="1"/>
  <c r="L101" i="6" l="1"/>
  <c r="L100" i="6" s="1"/>
  <c r="L130" i="6"/>
  <c r="L129" i="6" s="1"/>
  <c r="L83" i="6"/>
  <c r="L82" i="6" s="1"/>
  <c r="L84" i="6"/>
  <c r="L63" i="6"/>
  <c r="L62" i="6" s="1"/>
  <c r="L69" i="6"/>
  <c r="L35" i="6"/>
  <c r="L36" i="6"/>
  <c r="L26" i="6"/>
  <c r="L21" i="6" s="1"/>
  <c r="L77" i="6"/>
  <c r="N45" i="5"/>
  <c r="P45" i="5" s="1"/>
  <c r="P20" i="5" s="1"/>
  <c r="N43" i="5"/>
  <c r="N30" i="5"/>
  <c r="N20" i="5" l="1"/>
  <c r="N21" i="6"/>
  <c r="L68" i="6"/>
  <c r="L20" i="6" l="1"/>
  <c r="L163" i="6" s="1"/>
  <c r="N20" i="6"/>
  <c r="N163" i="6" s="1"/>
  <c r="N20" i="1"/>
  <c r="N12" i="1"/>
  <c r="N26" i="1"/>
  <c r="P26" i="1" s="1"/>
  <c r="N11" i="1" l="1"/>
  <c r="M84" i="6"/>
  <c r="M83" i="6" s="1"/>
  <c r="M82" i="6" l="1"/>
  <c r="M20" i="6" s="1"/>
  <c r="M163" i="6" s="1"/>
  <c r="N10" i="1"/>
  <c r="P10" i="1" s="1"/>
  <c r="P11" i="1"/>
</calcChain>
</file>

<file path=xl/sharedStrings.xml><?xml version="1.0" encoding="utf-8"?>
<sst xmlns="http://schemas.openxmlformats.org/spreadsheetml/2006/main" count="1193" uniqueCount="401">
  <si>
    <t>06</t>
  </si>
  <si>
    <t>00</t>
  </si>
  <si>
    <t>0000</t>
  </si>
  <si>
    <t>110</t>
  </si>
  <si>
    <t>Земельный налог</t>
  </si>
  <si>
    <t>к решению Совета</t>
  </si>
  <si>
    <t xml:space="preserve">Марьинского сельского поселения </t>
  </si>
  <si>
    <t>Тбилисского района</t>
  </si>
  <si>
    <t xml:space="preserve">Объем поступлений доходов по основным источникам </t>
  </si>
  <si>
    <t>Код бюджетной</t>
  </si>
  <si>
    <t>бюджетной классификации</t>
  </si>
  <si>
    <t>Российской Федерации</t>
  </si>
  <si>
    <t>Наименование доходов</t>
  </si>
  <si>
    <t>рублей</t>
  </si>
  <si>
    <t>Сумма</t>
  </si>
  <si>
    <t>Налоговые и неналоговые доходы</t>
  </si>
  <si>
    <t>000</t>
  </si>
  <si>
    <t>1</t>
  </si>
  <si>
    <t>00000</t>
  </si>
  <si>
    <t>Доходы всего</t>
  </si>
  <si>
    <t>01</t>
  </si>
  <si>
    <t>02000</t>
  </si>
  <si>
    <t>Налог на доходы физических лиц</t>
  </si>
  <si>
    <t>Налог на доходы физических лиц с доходов, полученных физическими лицами, не являющимися налоговыми резидентами РФ, в соответствии со ст.228 НК РФ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</si>
  <si>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др. лиц, занимающихся частной практикой в соответствии со ст. 227 НК РФ</t>
  </si>
  <si>
    <t>Налог на доходы физических лиц 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227.227.1 и 228 НК РФ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</si>
  <si>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ст.227.1 НК РФ</t>
  </si>
  <si>
    <t>02010</t>
  </si>
  <si>
    <t>02020</t>
  </si>
  <si>
    <t>02030</t>
  </si>
  <si>
    <t>02040</t>
  </si>
  <si>
    <t>05</t>
  </si>
  <si>
    <t>03000</t>
  </si>
  <si>
    <t>Единый сельскохозяйственный налог</t>
  </si>
  <si>
    <t>01000</t>
  </si>
  <si>
    <t>Налог на имущество физических лиц</t>
  </si>
  <si>
    <t>06000</t>
  </si>
  <si>
    <t>10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</si>
  <si>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</si>
  <si>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</si>
  <si>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</si>
  <si>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120</t>
  </si>
  <si>
    <t>05013</t>
  </si>
  <si>
    <t>2</t>
  </si>
  <si>
    <t>Безвозмездные поступления</t>
  </si>
  <si>
    <t>02</t>
  </si>
  <si>
    <t>01001</t>
  </si>
  <si>
    <t>151</t>
  </si>
  <si>
    <t xml:space="preserve">Дотации бюджетам поселений на выравнивание бюджетной обеспеченности 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</si>
  <si>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</si>
  <si>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РФ</t>
  </si>
  <si>
    <t>03015</t>
  </si>
  <si>
    <t>03024</t>
  </si>
  <si>
    <t>03</t>
  </si>
  <si>
    <t xml:space="preserve">Акцизы по подакцизным товарам (продукции), производимым на территории Российской Федерации
</t>
  </si>
  <si>
    <t>ПРИЛОЖЕНИЕ № 3</t>
  </si>
  <si>
    <t>Дотации бюджетам поселений на выравнивание бюджетной обеспеченности</t>
  </si>
  <si>
    <t>Безвозмездные поступления всего</t>
  </si>
  <si>
    <t>ПРИЛОЖЕНИЕ № 4</t>
  </si>
  <si>
    <t>Дотации бюджетам поселений на выравнивание уровня бюджетной обеспеченности за счет средств бюджета муниципального образования Тбилисский район</t>
  </si>
  <si>
    <t>ПРИЛОЖЕНИЕ № 5</t>
  </si>
  <si>
    <t>Бюджет</t>
  </si>
  <si>
    <t>поселения</t>
  </si>
  <si>
    <t>В части погашения задолженности и перерасчетов по отмененным налогам и сборам и иным обязательным платежам</t>
  </si>
  <si>
    <t>Прочие налоги и сборы, мобилизуемые на территориях муниципальных поселений</t>
  </si>
  <si>
    <t xml:space="preserve">Прочие доходы от оказания платных услуг (работ) получателями средств бюджетов поселений </t>
  </si>
  <si>
    <t>Прочие доходы от компенсации затрат бюджетов поселений</t>
  </si>
  <si>
    <t>Платежи, взимаемые органами управления (организациями) поселений   за выполнение определенных функций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</si>
  <si>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</si>
  <si>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</si>
  <si>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</si>
  <si>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 xml:space="preserve">     Распределение</t>
  </si>
  <si>
    <t>(тыс.руб.)</t>
  </si>
  <si>
    <t>№ п/п</t>
  </si>
  <si>
    <t>Наименование показателя</t>
  </si>
  <si>
    <t>Рз</t>
  </si>
  <si>
    <t>ПР</t>
  </si>
  <si>
    <t>Всего расходов</t>
  </si>
  <si>
    <t>в том числе:</t>
  </si>
  <si>
    <t>1.</t>
  </si>
  <si>
    <t>Общегосударственные вопросы</t>
  </si>
  <si>
    <t>Функционирование высшего должностного лица муниципального образования</t>
  </si>
  <si>
    <t xml:space="preserve">Функционирование  местных администраций </t>
  </si>
  <si>
    <t>04</t>
  </si>
  <si>
    <t>Обеспечение деятельности органов финансово-бюджетного надзора</t>
  </si>
  <si>
    <t>Другие общегосударственные впоросы</t>
  </si>
  <si>
    <t>13</t>
  </si>
  <si>
    <t>2.</t>
  </si>
  <si>
    <t>Национальная оборона</t>
  </si>
  <si>
    <t>Мобилизационная и вневойсковая подготовка</t>
  </si>
  <si>
    <t>3.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</si>
  <si>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</si>
  <si>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</si>
  <si>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</si>
  <si>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</si>
  <si>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</si>
  <si>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4.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</si>
  <si>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</si>
  <si>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</si>
  <si>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</si>
  <si>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</si>
  <si>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</si>
  <si>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</si>
  <si>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</si>
  <si>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</si>
  <si>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</si>
  <si>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</si>
  <si>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7.</t>
  </si>
  <si>
    <t>Культура</t>
  </si>
  <si>
    <t>Физическая культура и спорт</t>
  </si>
  <si>
    <t>Массовый спорт</t>
  </si>
  <si>
    <t>8.</t>
  </si>
  <si>
    <t>Средства массовой информации</t>
  </si>
  <si>
    <t>Другие вопросы в области средств массовой информации</t>
  </si>
  <si>
    <t>07</t>
  </si>
  <si>
    <t>Расходы на обеспечение функций государственных органов, в том числе территориальных органов</t>
  </si>
  <si>
    <t>100</t>
  </si>
  <si>
    <t>Функционирование высшего должностного лица органа местного самоуправления</t>
  </si>
  <si>
    <t>Расходы на выплаты персоналу органов местного самоуправления</t>
  </si>
  <si>
    <t>992</t>
  </si>
  <si>
    <t>Обеспечение функционирования администрации местного самоуправления</t>
  </si>
  <si>
    <t>Закупка товаров, работ и услуг для муниципальных нужд</t>
  </si>
  <si>
    <t>200</t>
  </si>
  <si>
    <t>Иные бюджетные ассигнования (уплата налогов, сборов и иных платежей)</t>
  </si>
  <si>
    <t>800</t>
  </si>
  <si>
    <t>Гл</t>
  </si>
  <si>
    <t>ВР</t>
  </si>
  <si>
    <t xml:space="preserve">ПРИЛОЖЕНИЕ № 7 </t>
  </si>
  <si>
    <t>Марьинского сельского поселения</t>
  </si>
  <si>
    <t>Другие общегосударственные вопросы</t>
  </si>
  <si>
    <t>Контрольно-счетная палата</t>
  </si>
  <si>
    <t>Межбюджетные трансферты</t>
  </si>
  <si>
    <t>Оплата членских взносов Ассоциации Совет муниципальных образований Краснодарского края</t>
  </si>
  <si>
    <t xml:space="preserve">Расходы по обеспечению деятельности органов общественного самоуправления Марьинского сельского поселения </t>
  </si>
  <si>
    <t>5.1.</t>
  </si>
  <si>
    <t>5.2.</t>
  </si>
  <si>
    <t>ВСЕГО РАСХОДОВ</t>
  </si>
  <si>
    <t>1.1.</t>
  </si>
  <si>
    <t>1.2.</t>
  </si>
  <si>
    <t>1.3.</t>
  </si>
  <si>
    <t>1.4.</t>
  </si>
  <si>
    <t>1.2.2.</t>
  </si>
  <si>
    <t>Функционирование местных администраций</t>
  </si>
  <si>
    <t>3.1.</t>
  </si>
  <si>
    <t>Мероприятия по предупреждению и ликвидация  чрезвычайных ситуаций, стихийных бедствий  и их последствий, выполняемые в рамках специальных решений</t>
  </si>
  <si>
    <t>Мероприятия по гражданской обороны и чрезвычайным ситуациям</t>
  </si>
  <si>
    <t>500</t>
  </si>
  <si>
    <t>3.2.</t>
  </si>
  <si>
    <t>Мероприятия по пожарной безопасности</t>
  </si>
  <si>
    <t>Мероприятия по профилактике терроризма и экстремизма</t>
  </si>
  <si>
    <t>Дорожное хозяйство (дорожный фонд)</t>
  </si>
  <si>
    <t>4.1.</t>
  </si>
  <si>
    <t>4.2.</t>
  </si>
  <si>
    <t>Мероприятия по землеустройству и землепользованию</t>
  </si>
  <si>
    <t>Подготовка градостроительной и землеустроительной документации</t>
  </si>
  <si>
    <t>5.1.1.</t>
  </si>
  <si>
    <t>5.1.2.</t>
  </si>
  <si>
    <t>Мероприятия по строительству, ремонту, обслуживанию систем водоснабжения</t>
  </si>
  <si>
    <t>Мероприятия по строительству, ремонту, обслуживанию систем газоснабжения</t>
  </si>
  <si>
    <t>5.2.1.</t>
  </si>
  <si>
    <t xml:space="preserve">Мероприятия по развитию и реконструкция (ремонт), обслуживание систем наружного освещения Марьинского сельского поселения </t>
  </si>
  <si>
    <t>5.2.2.</t>
  </si>
  <si>
    <t>Организация и содержание мест захоронения</t>
  </si>
  <si>
    <t>5.2.3.</t>
  </si>
  <si>
    <t>5.2.4.</t>
  </si>
  <si>
    <t>Культура и кинематография</t>
  </si>
  <si>
    <t xml:space="preserve">Культура </t>
  </si>
  <si>
    <t>Ведомственная структура</t>
  </si>
  <si>
    <t>расходов бюджета Марьинского сельского поселения</t>
  </si>
  <si>
    <t>Организация и проведение официальных физкультурно-оздоровительных мероприятий</t>
  </si>
  <si>
    <t>Информационное обеспечение дейтельности органов местного самоуправления</t>
  </si>
  <si>
    <t>тыс.рублей</t>
  </si>
  <si>
    <t>Иные межбюджетные трансферты по передаче полномочий органов финансово-бюджетного контроля</t>
  </si>
  <si>
    <t>Выполнение других обязательств государства (МБУ)</t>
  </si>
  <si>
    <t>5.2.5.</t>
  </si>
  <si>
    <t>Озеленение</t>
  </si>
  <si>
    <t>Мероприятия по охране и сохранности объектов культурного наследия расположенных на территории Марьинского сельского поселения</t>
  </si>
  <si>
    <t>Осуществление первичного воинского учета на территориях, где отсутствуют военные комиссариаты</t>
  </si>
  <si>
    <t>от _____________2014 года № ____</t>
  </si>
  <si>
    <t>бюджетных ассигнований по разделам и подразделам классификации расходов бюджетов на 2015 год</t>
  </si>
  <si>
    <t>Безвозмездные поступления из районного бюджета на 2015 год</t>
  </si>
  <si>
    <t>Нормативы отчислений доходов в бюджет поселения на 2015 год</t>
  </si>
  <si>
    <t>Код бюджетной классификации</t>
  </si>
  <si>
    <t>Наименование</t>
  </si>
  <si>
    <t>000 01 00 00 00 00 0000 000</t>
  </si>
  <si>
    <t>Источники внутреннего финансирования дефицита бюджета, всего</t>
  </si>
  <si>
    <t>000 0102 00 00 10 0000 000</t>
  </si>
  <si>
    <t>000 01 02 00 00 10 0000 710</t>
  </si>
  <si>
    <t>Получение кредитов от кредитных организаций бюджетом поселения в валюте Российской федерации</t>
  </si>
  <si>
    <t>000 01 02 00 00 10 0000 810</t>
  </si>
  <si>
    <t>Погашение кредитов полученных от кредитных организаций бюджетом поселения в валюте Российской Федерации</t>
  </si>
  <si>
    <t>000 01 05 00 00 10 0000 000</t>
  </si>
  <si>
    <t>000 01 05 02 01 10 0000 510</t>
  </si>
  <si>
    <t>Увеличение прочих остатков денежных средств бюджета сельских поселений</t>
  </si>
  <si>
    <t>000 01 05 02 01 10 0000 610</t>
  </si>
  <si>
    <t>Уменьшение прочих остатков денежных средств бюджета сельских поселений</t>
  </si>
  <si>
    <t xml:space="preserve">Всего источников </t>
  </si>
  <si>
    <t xml:space="preserve">Глава Марьинского сельского поселения </t>
  </si>
  <si>
    <t>Источники финансирования дефицита местного бюджета на 2015 год</t>
  </si>
  <si>
    <t xml:space="preserve">                                                                               Марьинского сельского поселения </t>
  </si>
  <si>
    <t xml:space="preserve">                                                                                        Тбилисского района</t>
  </si>
  <si>
    <t xml:space="preserve">                                                                                        к решению Совета </t>
  </si>
  <si>
    <t>Марьинского сельского поселения Тбилисского района</t>
  </si>
  <si>
    <t>№ п\п</t>
  </si>
  <si>
    <t>Кредиты, полученные от кредитных организаций, всего</t>
  </si>
  <si>
    <t>получение кредита от кредитных организаций по кредитным соглашениям и договорам, заключенным от имени Марьинского сельского поселения Тбилисского района в валюте Российской Федерации для покрытия дефицита бюджета поселения</t>
  </si>
  <si>
    <t>погашение бюджетом поселения кредитов от кредитных организаций в валюте Российской Федерации</t>
  </si>
  <si>
    <t xml:space="preserve"> </t>
  </si>
  <si>
    <t xml:space="preserve">Тбилисского района                                                                            </t>
  </si>
  <si>
    <t xml:space="preserve"> А.А.Ерошенко</t>
  </si>
  <si>
    <t>Тбилисского района на 2015 год</t>
  </si>
  <si>
    <t>Марьинского сельского поселения Тбилисского района на 2015 год</t>
  </si>
  <si>
    <t xml:space="preserve">                                                                                          ПРИЛОЖЕНИЕ № 8</t>
  </si>
  <si>
    <t xml:space="preserve">                                                             ПРИЛОЖЕНИЕ № 9</t>
  </si>
  <si>
    <t xml:space="preserve">                                                           к решению Совета</t>
  </si>
  <si>
    <t xml:space="preserve">                                                        Марьинского сельского поселения </t>
  </si>
  <si>
    <t xml:space="preserve">                                                               Тбилисского района</t>
  </si>
  <si>
    <t>КЦСР</t>
  </si>
  <si>
    <t>50 0 0000</t>
  </si>
  <si>
    <t>Расходы на обеспечение функций органов местного самоуправления</t>
  </si>
  <si>
    <t>51 0 0000</t>
  </si>
  <si>
    <t>51 1 0019</t>
  </si>
  <si>
    <t>Иные бюджетные ассигнования</t>
  </si>
  <si>
    <t>Осуществление отдельных полномочий Краснодарского края</t>
  </si>
  <si>
    <t>51 2 0000</t>
  </si>
  <si>
    <t>51 2 6019</t>
  </si>
  <si>
    <t>Обеспечение деятельности контрольно-счетной палаты</t>
  </si>
  <si>
    <t>Финансовое обеспечение непредвиденных расходов</t>
  </si>
  <si>
    <t>51 3 0000</t>
  </si>
  <si>
    <t>52 0 0000</t>
  </si>
  <si>
    <t>Осуществление отдельных полномочий Российской Федерации</t>
  </si>
  <si>
    <t>Поисковые и аварийно-спасательные учреждения</t>
  </si>
  <si>
    <t>55 0 0000</t>
  </si>
  <si>
    <t>Дорожный фонд</t>
  </si>
  <si>
    <t>60 1 0000</t>
  </si>
  <si>
    <t>60 2 0000</t>
  </si>
  <si>
    <t>Библиотеки</t>
  </si>
  <si>
    <t>Расходы на обеспечение деятельности (оказание услуг) муниципальных учреждений</t>
  </si>
  <si>
    <t xml:space="preserve">Обеспечение деятельности высшего органа исполнительной власти Марьинского сельского поселения </t>
  </si>
  <si>
    <t>50 0 0019</t>
  </si>
  <si>
    <t>1.2.1</t>
  </si>
  <si>
    <t>Образование и организации деятельности административных комиссий</t>
  </si>
  <si>
    <t>54 1 0000</t>
  </si>
  <si>
    <t>54 1 0059</t>
  </si>
  <si>
    <t>600</t>
  </si>
  <si>
    <t>55 0 5118</t>
  </si>
  <si>
    <t>56 1 1004</t>
  </si>
  <si>
    <t>3.1.1</t>
  </si>
  <si>
    <t>3.1.2</t>
  </si>
  <si>
    <t>56 2 1005</t>
  </si>
  <si>
    <t>3.1.3</t>
  </si>
  <si>
    <t>56 3 0059</t>
  </si>
  <si>
    <t>3.2.1</t>
  </si>
  <si>
    <t>56 4 1006</t>
  </si>
  <si>
    <t>3.2.2</t>
  </si>
  <si>
    <t>56 4 1007</t>
  </si>
  <si>
    <t>57 1 0000</t>
  </si>
  <si>
    <t xml:space="preserve">Капитальный ремонт и ремонт автомобильных дорог местного значения </t>
  </si>
  <si>
    <t>57 1 1008</t>
  </si>
  <si>
    <t>57 2 1009</t>
  </si>
  <si>
    <t>57 2 1010</t>
  </si>
  <si>
    <t>58 1 1011</t>
  </si>
  <si>
    <t>58 2 1012</t>
  </si>
  <si>
    <t>59 1 1013</t>
  </si>
  <si>
    <t>59 2 1014</t>
  </si>
  <si>
    <t>59 3 1015</t>
  </si>
  <si>
    <t>59 3 1016</t>
  </si>
  <si>
    <t>59 3 1017</t>
  </si>
  <si>
    <t>60 1 0059</t>
  </si>
  <si>
    <t>Предоставление субсидий бюджетным учреждениям и иным некомерческим организациям</t>
  </si>
  <si>
    <t>60 2 0901</t>
  </si>
  <si>
    <t>61 1 1018</t>
  </si>
  <si>
    <t>62 0 1019</t>
  </si>
  <si>
    <t>Администрация Марьинского сельского поселения Тбилисского района</t>
  </si>
  <si>
    <t>54 2 1002</t>
  </si>
  <si>
    <t>54 2 1003</t>
  </si>
  <si>
    <t>Резервный фонд</t>
  </si>
  <si>
    <t>Обеспечение деятельности администрации Марьинского сельского поселения</t>
  </si>
  <si>
    <t>Резервный фонд муниципального образования</t>
  </si>
  <si>
    <t>51 3 1026</t>
  </si>
  <si>
    <t>1.5.</t>
  </si>
  <si>
    <t>1.5.1.</t>
  </si>
  <si>
    <t>1.5.2</t>
  </si>
  <si>
    <t>1.5.3</t>
  </si>
  <si>
    <t>Учреждения культуры и мероприятия в сфере культуры и кинематографии</t>
  </si>
  <si>
    <t>Приобретение муниципальными учреждениями движимого имущества  (книжный фонд)</t>
  </si>
  <si>
    <t>6.1.</t>
  </si>
  <si>
    <t>6.1.1.</t>
  </si>
  <si>
    <t>6.1.2.</t>
  </si>
  <si>
    <t>52 0 2001</t>
  </si>
  <si>
    <t>56 3 2002</t>
  </si>
  <si>
    <t>60 2 2003</t>
  </si>
  <si>
    <t>Иные выплаты и компенсации органам общественного самоуправления</t>
  </si>
  <si>
    <t>Изменение +/-</t>
  </si>
  <si>
    <t>Ведомственные целевые программы муниципального образования</t>
  </si>
  <si>
    <t>Реализация мероприятий ведомственных целевых программ поселения</t>
  </si>
  <si>
    <t>70 0 0000</t>
  </si>
  <si>
    <t>70 7 0000</t>
  </si>
  <si>
    <t>70 7 1021</t>
  </si>
  <si>
    <t>ВЦП "Развитие и поддержка местного самоуправления в  Марьинском сельском поселении Тбилисского района на 2015 год"</t>
  </si>
  <si>
    <t>ВЦП  «Поддержка малого и среднего предпринимательства Марьинского сельского поселения Тбилисского района на 2015 год»</t>
  </si>
  <si>
    <t>70 5 0000</t>
  </si>
  <si>
    <t>70 5 1021</t>
  </si>
  <si>
    <t>5.1.3.</t>
  </si>
  <si>
    <t>ВЦП "«О проведении мероприятий по подготовке к осенне-зимнему периоду 2014-2015 годов на территории Марьинского сельского поселения Тбилисского района»"</t>
  </si>
  <si>
    <t>Субсидия краевого бюджета на софинансирование расходных обязательств органов местного самоуправления</t>
  </si>
  <si>
    <t>70 8 0000</t>
  </si>
  <si>
    <t>70 8 1021</t>
  </si>
  <si>
    <t>70 8 6238</t>
  </si>
  <si>
    <t xml:space="preserve">Образование </t>
  </si>
  <si>
    <t>Молодежная политика и оздоровление детей</t>
  </si>
  <si>
    <t>6.1.5</t>
  </si>
  <si>
    <t>6.1.6.1</t>
  </si>
  <si>
    <t>70 4 0000</t>
  </si>
  <si>
    <t>70 4 1021</t>
  </si>
  <si>
    <t>7.1.5</t>
  </si>
  <si>
    <t>7.1.5.1</t>
  </si>
  <si>
    <t>Предоставление субсидий бюджетным учреждениям на иные цели</t>
  </si>
  <si>
    <t>7.1.6.1</t>
  </si>
  <si>
    <t>7.1.7.1</t>
  </si>
  <si>
    <t>Межбюджетные трансферты (библиотека)</t>
  </si>
  <si>
    <t>ВЦП "Развитие материально-технической базы учреждений культуры и досуга Марьинского сельского поселения Тбилисского района на 2015год"</t>
  </si>
  <si>
    <t>ВЦП "Праздничные мероприятия, проводимые на территории Марьинского сельского поселения Тбилисского района на 2015 год"</t>
  </si>
  <si>
    <t>ВЦП «Кадровое обеспечение сферы культуры и искусства в Марьинском сельском поселении Тбилисского района на 2015 год»</t>
  </si>
  <si>
    <t>70 2 0000</t>
  </si>
  <si>
    <t>70 2 1021</t>
  </si>
  <si>
    <t>70 3 0000</t>
  </si>
  <si>
    <t>70 3 1021</t>
  </si>
  <si>
    <t xml:space="preserve">Предоставление субсидий бюджетным учреждениям на иные цели </t>
  </si>
  <si>
    <t>70 6 0000</t>
  </si>
  <si>
    <t>70 6 1021</t>
  </si>
  <si>
    <t>от 22 декабря 2014 года № 32</t>
  </si>
  <si>
    <t>1.6.</t>
  </si>
  <si>
    <t>1.6.1.</t>
  </si>
  <si>
    <t>Межбюджетные трансферты по передаче полномочий по организации библиотечного обслуживания</t>
  </si>
  <si>
    <t>Иные межбюджетные трансферты</t>
  </si>
  <si>
    <t>Межбюджетные трансферты по передаче полномочий по содержанию и организации деятельности аварийно-спасательного формирования</t>
  </si>
  <si>
    <t>06033</t>
  </si>
  <si>
    <t>Земельный налог с организации, взимаемый по ставкам, установленным в соответствии с  подпунктом 1 пункта 1 ст.394 Налогового кодекса РФ и применяемым к объектам налогообложения, расположенным в границах поселений</t>
  </si>
  <si>
    <t>ПРИЛОЖЕНИЕ № 2</t>
  </si>
  <si>
    <t>Безвозмездные поступления из краевого бюджета на 2015 год</t>
  </si>
  <si>
    <t>Изменения +/-</t>
  </si>
  <si>
    <t>9.</t>
  </si>
  <si>
    <t xml:space="preserve">ПРИЛОЖЕНИЕ № 6        </t>
  </si>
  <si>
    <t xml:space="preserve">к решению Совета </t>
  </si>
  <si>
    <t>06043</t>
  </si>
  <si>
    <t>Земельный налог с физических лиц, обладающих земельным участком, расположенным в границах сельских поселений</t>
  </si>
  <si>
    <t>02999</t>
  </si>
  <si>
    <t>Прочие субсидии бюджетам поселений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</si>
  <si>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</si>
  <si>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</si>
  <si>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ИТОГО</t>
  </si>
  <si>
    <t>(тыс.рублей)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</si>
  <si>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</si>
  <si>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</si>
  <si>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на 2015-2017 годы</t>
  </si>
  <si>
    <t xml:space="preserve">Программа муниципальных заимствований бюджета </t>
  </si>
  <si>
    <t xml:space="preserve">                                                          от ___________2015 года № ___</t>
  </si>
  <si>
    <t xml:space="preserve">                                                          от 22 декабря 2014 года № 32</t>
  </si>
  <si>
    <t xml:space="preserve">                                                                                от 22 декабря 2014 года № 32</t>
  </si>
  <si>
    <t>000 01 03 01 00 10 0000 000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</si>
  <si>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</si>
  <si>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</si>
  <si>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000 01 03 01 00 10 0000 810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</si>
  <si>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</si>
  <si>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</si>
  <si>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 xml:space="preserve">Предоставление субсидий бюджетным учреждениям </t>
  </si>
  <si>
    <t>Реализация мероприятий ГП КК "Развитие культуры" (субсидия краевого бюджета на софинансирование расходных обязательств органов местного самоуправления)</t>
  </si>
  <si>
    <t>70 6 6012</t>
  </si>
  <si>
    <t>Предоставление субсидий бюджетным учреждениям</t>
  </si>
  <si>
    <t xml:space="preserve">Предоставление субсидий бюджетным учреждениям  </t>
  </si>
  <si>
    <t xml:space="preserve">Приобретение муниципальными учреждениями движимого имущества  </t>
  </si>
  <si>
    <t>54 1 0901</t>
  </si>
  <si>
    <t xml:space="preserve">                                                                                          ПРИЛОЖЕНИЕ № 5</t>
  </si>
  <si>
    <t xml:space="preserve">                                                             ПРИЛОЖЕНИЕ № 6 </t>
  </si>
  <si>
    <t>Обеспечение проведения выборов и референдумов</t>
  </si>
  <si>
    <t>Организационное и материально-техническое обеспечение подготовки и проведения муниципальных выборов</t>
  </si>
  <si>
    <t>Проведение выборов и референдумов</t>
  </si>
  <si>
    <t>53 0 1001</t>
  </si>
  <si>
    <t>53 0 1021</t>
  </si>
  <si>
    <t>53 0 0000</t>
  </si>
  <si>
    <t>70 1 6238</t>
  </si>
  <si>
    <t>Реализация мероприятий муниципальной программы (Субсидии на софинансирование из краевого бюджета в рамках подпрограммы "Капитальный ремонт и ремонт автомобильных дорог местного значения КК на 2014-2016 гг)</t>
  </si>
  <si>
    <t xml:space="preserve">ВЦП «Капитальный ремонт и ремонт автомобильных дорог местного значения Марьинского сельского поселения Тбилисского района» на 2015 год </t>
  </si>
  <si>
    <t>70 1 0000</t>
  </si>
  <si>
    <t>ВЦП «Молодежь Марьинского сельского поселения на 2015 год»</t>
  </si>
  <si>
    <t>4.3.</t>
  </si>
  <si>
    <t>4.3.1.</t>
  </si>
  <si>
    <t>4.3.2.</t>
  </si>
  <si>
    <t>4.3.3</t>
  </si>
  <si>
    <t>С.В.Мартын</t>
  </si>
  <si>
    <t>Земельный налог (по обязательствам, возникшим до 1 января 2006 года), мобилизуемый на территориях сельских поселений</t>
  </si>
  <si>
    <t>04053</t>
  </si>
  <si>
    <t>Исполняющий обязанности главы</t>
  </si>
  <si>
    <t xml:space="preserve">Исполняющий обязанности главы </t>
  </si>
  <si>
    <t xml:space="preserve">от………………….. № </t>
  </si>
  <si>
    <t xml:space="preserve">                                                                                от ………………..года № …………….</t>
  </si>
  <si>
    <t>от ……………………..года № ……………</t>
  </si>
  <si>
    <t>от ………………... год № …………….</t>
  </si>
  <si>
    <t>от …………………..года № ………….</t>
  </si>
  <si>
    <t xml:space="preserve">ПРИЛОЖЕНИЕ №1    
к решению Совета    
Марьинского сельского поселения     
Тбилисского района    
от .......................... года № ..............   
ПРИЛОЖЕНИЕ № 2    
к решению Совета    
Марьинского сельского поселения    
Тбилисского района    
от 22 декабря 2014 года № 32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</si>
</sst>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2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41">
    <xf numFmtId="0" fontId="0" fillId="0" borderId="0" xfId="0"/>
    <xf numFmtId="0" fontId="1" fillId="0" borderId="0" xfId="0" applyFont="1"/>
    <xf numFmtId="0" fontId="4" fillId="0" borderId="12" xfId="0" applyFont="1" applyBorder="1"/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/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/>
    </xf>
    <xf numFmtId="165" fontId="0" fillId="0" borderId="1" xfId="0" applyNumberForma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/>
    <xf numFmtId="166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166" fontId="10" fillId="0" borderId="1" xfId="0" applyNumberFormat="1" applyFont="1" applyBorder="1" applyAlignment="1">
      <alignment horizontal="right" vertic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wrapText="1"/>
    </xf>
    <xf numFmtId="166" fontId="9" fillId="0" borderId="4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wrapText="1"/>
    </xf>
    <xf numFmtId="166" fontId="8" fillId="0" borderId="4" xfId="0" applyNumberFormat="1" applyFont="1" applyBorder="1" applyAlignment="1">
      <alignment horizontal="right" vertical="center"/>
    </xf>
    <xf numFmtId="0" fontId="12" fillId="0" borderId="1" xfId="0" applyFont="1" applyBorder="1"/>
    <xf numFmtId="16" fontId="9" fillId="0" borderId="1" xfId="0" applyNumberFormat="1" applyFont="1" applyBorder="1" applyAlignment="1">
      <alignment horizontal="center" vertical="top"/>
    </xf>
    <xf numFmtId="16" fontId="10" fillId="0" borderId="1" xfId="0" applyNumberFormat="1" applyFont="1" applyBorder="1" applyAlignment="1">
      <alignment horizontal="center" vertical="top"/>
    </xf>
    <xf numFmtId="166" fontId="9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right" vertical="center"/>
    </xf>
    <xf numFmtId="166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/>
    <xf numFmtId="3" fontId="8" fillId="2" borderId="1" xfId="0" applyNumberFormat="1" applyFont="1" applyFill="1" applyBorder="1" applyAlignment="1">
      <alignment horizontal="center" vertical="center"/>
    </xf>
    <xf numFmtId="166" fontId="8" fillId="0" borderId="4" xfId="0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/>
    <xf numFmtId="0" fontId="9" fillId="0" borderId="11" xfId="0" applyFont="1" applyBorder="1"/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8" xfId="0" applyFont="1" applyBorder="1" applyAlignment="1"/>
    <xf numFmtId="0" fontId="9" fillId="0" borderId="12" xfId="0" applyFont="1" applyBorder="1"/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/>
    <xf numFmtId="0" fontId="8" fillId="0" borderId="2" xfId="0" applyFont="1" applyBorder="1" applyAlignment="1">
      <alignment horizontal="left"/>
    </xf>
    <xf numFmtId="49" fontId="9" fillId="0" borderId="2" xfId="0" applyNumberFormat="1" applyFont="1" applyBorder="1"/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/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3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Border="1"/>
    <xf numFmtId="0" fontId="11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/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/>
    <xf numFmtId="0" fontId="8" fillId="0" borderId="9" xfId="0" applyFont="1" applyBorder="1" applyAlignment="1">
      <alignment horizontal="right"/>
    </xf>
    <xf numFmtId="0" fontId="8" fillId="0" borderId="9" xfId="0" applyFont="1" applyBorder="1" applyAlignment="1"/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8" fillId="0" borderId="0" xfId="0" applyFont="1" applyFill="1" applyBorder="1" applyAlignment="1">
      <alignment horizontal="center" vertical="center"/>
    </xf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" fillId="0" borderId="9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1" fillId="0" borderId="9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0" fontId="11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0" borderId="0" xfId="0" applyFont="1" applyAlignment="1"/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/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2">
    <cellStyle name="Обычный" xfId="0" builtinId="0"/>
    <cellStyle name="Обычный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70"/>
  <sheetViews>
    <sheetView tabSelected="1" topLeftCell="B1" workbookViewId="0">
      <selection activeCell="U1" sqref="U1"/>
    </sheetView>
  </sheetViews>
  <sheetFormatPr defaultRowHeight="15" x14ac:dyDescent="0.2"/>
  <cols>
    <col min="1" max="2" width="5" style="94" customWidth="1"/>
    <col min="3" max="3" width="2.7109375" style="94" customWidth="1"/>
    <col min="4" max="4" width="3.85546875" style="94" customWidth="1"/>
    <col min="5" max="5" width="7.140625" style="94" customWidth="1"/>
    <col min="6" max="6" width="3.42578125" style="94" customWidth="1"/>
    <col min="7" max="7" width="5.85546875" style="94" customWidth="1"/>
    <col min="8" max="8" width="5.140625" style="94" customWidth="1"/>
    <col min="9" max="9" width="1.42578125" style="94" customWidth="1"/>
    <col min="10" max="10" width="9.140625" style="94"/>
    <col min="11" max="11" width="19" style="94" customWidth="1"/>
    <col min="12" max="13" width="4.28515625" style="94" customWidth="1"/>
    <col min="14" max="14" width="12.7109375" style="94" customWidth="1"/>
    <col min="15" max="15" width="12.5703125" style="94" customWidth="1"/>
    <col min="16" max="16" width="17.7109375" style="94" customWidth="1"/>
    <col min="17" max="16384" width="9.140625" style="94"/>
  </cols>
  <sheetData>
    <row r="1" spans="2:16" ht="234" customHeight="1" x14ac:dyDescent="0.2">
      <c r="L1" s="185" t="s">
        <v>400</v>
      </c>
      <c r="M1" s="162"/>
      <c r="N1" s="162"/>
      <c r="O1" s="162"/>
      <c r="P1" s="162"/>
    </row>
    <row r="2" spans="2:16" ht="24.75" customHeight="1" x14ac:dyDescent="0.2">
      <c r="B2" s="174" t="s">
        <v>8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86"/>
      <c r="P2" s="186"/>
    </row>
    <row r="3" spans="2:16" ht="24" customHeight="1" x14ac:dyDescent="0.2">
      <c r="B3" s="174" t="s">
        <v>211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86"/>
      <c r="P3" s="186"/>
    </row>
    <row r="4" spans="2:16" ht="9.75" customHeight="1" x14ac:dyDescent="0.2"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2:16" x14ac:dyDescent="0.2">
      <c r="B5" s="187" t="s">
        <v>171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8"/>
      <c r="P5" s="188"/>
    </row>
    <row r="6" spans="2:16" ht="15.75" x14ac:dyDescent="0.25">
      <c r="B6" s="192" t="s">
        <v>9</v>
      </c>
      <c r="C6" s="159"/>
      <c r="D6" s="159"/>
      <c r="E6" s="159"/>
      <c r="F6" s="159"/>
      <c r="G6" s="159"/>
      <c r="H6" s="193"/>
      <c r="I6" s="102"/>
      <c r="J6" s="159" t="s">
        <v>12</v>
      </c>
      <c r="K6" s="160"/>
      <c r="L6" s="160"/>
      <c r="M6" s="161"/>
      <c r="N6" s="103"/>
      <c r="O6" s="189" t="s">
        <v>293</v>
      </c>
      <c r="P6" s="189" t="s">
        <v>14</v>
      </c>
    </row>
    <row r="7" spans="2:16" ht="15.75" x14ac:dyDescent="0.2">
      <c r="B7" s="197" t="s">
        <v>10</v>
      </c>
      <c r="C7" s="198"/>
      <c r="D7" s="198"/>
      <c r="E7" s="198"/>
      <c r="F7" s="198"/>
      <c r="G7" s="198"/>
      <c r="H7" s="199"/>
      <c r="I7" s="104"/>
      <c r="J7" s="162"/>
      <c r="K7" s="162"/>
      <c r="L7" s="162"/>
      <c r="M7" s="163"/>
      <c r="N7" s="105" t="s">
        <v>14</v>
      </c>
      <c r="O7" s="190"/>
      <c r="P7" s="190"/>
    </row>
    <row r="8" spans="2:16" ht="15.75" x14ac:dyDescent="0.25">
      <c r="B8" s="194" t="s">
        <v>11</v>
      </c>
      <c r="C8" s="195"/>
      <c r="D8" s="195"/>
      <c r="E8" s="195"/>
      <c r="F8" s="195"/>
      <c r="G8" s="195"/>
      <c r="H8" s="196"/>
      <c r="I8" s="106"/>
      <c r="J8" s="164"/>
      <c r="K8" s="164"/>
      <c r="L8" s="164"/>
      <c r="M8" s="165"/>
      <c r="N8" s="107"/>
      <c r="O8" s="191"/>
      <c r="P8" s="191"/>
    </row>
    <row r="9" spans="2:16" ht="15.75" x14ac:dyDescent="0.2">
      <c r="B9" s="200">
        <v>1</v>
      </c>
      <c r="C9" s="166"/>
      <c r="D9" s="166"/>
      <c r="E9" s="166"/>
      <c r="F9" s="166"/>
      <c r="G9" s="166"/>
      <c r="H9" s="201"/>
      <c r="I9" s="108"/>
      <c r="J9" s="166">
        <v>2</v>
      </c>
      <c r="K9" s="167"/>
      <c r="L9" s="167"/>
      <c r="M9" s="168"/>
      <c r="N9" s="109">
        <v>3</v>
      </c>
      <c r="O9" s="31">
        <v>4</v>
      </c>
      <c r="P9" s="31">
        <v>5</v>
      </c>
    </row>
    <row r="10" spans="2:16" ht="15.75" x14ac:dyDescent="0.2">
      <c r="B10" s="108"/>
      <c r="C10" s="110"/>
      <c r="D10" s="110"/>
      <c r="E10" s="110"/>
      <c r="F10" s="110"/>
      <c r="G10" s="110"/>
      <c r="H10" s="54"/>
      <c r="I10" s="108"/>
      <c r="J10" s="179" t="s">
        <v>19</v>
      </c>
      <c r="K10" s="179"/>
      <c r="L10" s="179"/>
      <c r="M10" s="180"/>
      <c r="N10" s="111">
        <f>N11+N26</f>
        <v>9037</v>
      </c>
      <c r="O10" s="112">
        <f>O11+O26</f>
        <v>1580</v>
      </c>
      <c r="P10" s="112">
        <f>N10-(-O10)</f>
        <v>10617</v>
      </c>
    </row>
    <row r="11" spans="2:16" ht="36" customHeight="1" x14ac:dyDescent="0.2">
      <c r="B11" s="53" t="s">
        <v>16</v>
      </c>
      <c r="C11" s="113" t="s">
        <v>17</v>
      </c>
      <c r="D11" s="113" t="s">
        <v>1</v>
      </c>
      <c r="E11" s="113" t="s">
        <v>18</v>
      </c>
      <c r="F11" s="113" t="s">
        <v>1</v>
      </c>
      <c r="G11" s="113" t="s">
        <v>2</v>
      </c>
      <c r="H11" s="114" t="s">
        <v>16</v>
      </c>
      <c r="I11" s="115"/>
      <c r="J11" s="177" t="s">
        <v>15</v>
      </c>
      <c r="K11" s="177"/>
      <c r="L11" s="177"/>
      <c r="M11" s="178"/>
      <c r="N11" s="111">
        <f>N12+N17+N18+N19+N20+N24</f>
        <v>5960</v>
      </c>
      <c r="O11" s="112">
        <f>O12+O17+O18+O19+O20+O24</f>
        <v>0</v>
      </c>
      <c r="P11" s="112">
        <f>N11-(-O11)</f>
        <v>5960</v>
      </c>
    </row>
    <row r="12" spans="2:16" ht="28.5" customHeight="1" x14ac:dyDescent="0.2">
      <c r="B12" s="57" t="s">
        <v>16</v>
      </c>
      <c r="C12" s="116" t="s">
        <v>17</v>
      </c>
      <c r="D12" s="116" t="s">
        <v>20</v>
      </c>
      <c r="E12" s="116" t="s">
        <v>21</v>
      </c>
      <c r="F12" s="116" t="s">
        <v>20</v>
      </c>
      <c r="G12" s="116" t="s">
        <v>2</v>
      </c>
      <c r="H12" s="58" t="s">
        <v>3</v>
      </c>
      <c r="I12" s="53"/>
      <c r="J12" s="181" t="s">
        <v>22</v>
      </c>
      <c r="K12" s="181"/>
      <c r="L12" s="181"/>
      <c r="M12" s="182"/>
      <c r="N12" s="117">
        <f>N13+N14+N15+N16</f>
        <v>1243</v>
      </c>
      <c r="O12" s="118"/>
      <c r="P12" s="118">
        <f>SUM(P13:P16)</f>
        <v>1243</v>
      </c>
    </row>
    <row r="13" spans="2:16" ht="119.25" customHeight="1" x14ac:dyDescent="0.2">
      <c r="B13" s="57" t="s">
        <v>16</v>
      </c>
      <c r="C13" s="116" t="s">
        <v>17</v>
      </c>
      <c r="D13" s="116" t="s">
        <v>20</v>
      </c>
      <c r="E13" s="116" t="s">
        <v>27</v>
      </c>
      <c r="F13" s="116" t="s">
        <v>20</v>
      </c>
      <c r="G13" s="116" t="s">
        <v>2</v>
      </c>
      <c r="H13" s="58" t="s">
        <v>3</v>
      </c>
      <c r="I13" s="119"/>
      <c r="J13" s="169" t="s">
        <v>25</v>
      </c>
      <c r="K13" s="169"/>
      <c r="L13" s="169"/>
      <c r="M13" s="170"/>
      <c r="N13" s="117">
        <v>1077</v>
      </c>
      <c r="O13" s="118"/>
      <c r="P13" s="118">
        <f t="shared" ref="P13:P19" si="0">N13+O13</f>
        <v>1077</v>
      </c>
    </row>
    <row r="14" spans="2:16" ht="179.25" customHeight="1" x14ac:dyDescent="0.2">
      <c r="B14" s="57" t="s">
        <v>16</v>
      </c>
      <c r="C14" s="116" t="s">
        <v>17</v>
      </c>
      <c r="D14" s="116" t="s">
        <v>20</v>
      </c>
      <c r="E14" s="116" t="s">
        <v>28</v>
      </c>
      <c r="F14" s="116" t="s">
        <v>20</v>
      </c>
      <c r="G14" s="116" t="s">
        <v>2</v>
      </c>
      <c r="H14" s="58" t="s">
        <v>3</v>
      </c>
      <c r="I14" s="119"/>
      <c r="J14" s="169" t="s">
        <v>24</v>
      </c>
      <c r="K14" s="169"/>
      <c r="L14" s="169"/>
      <c r="M14" s="170"/>
      <c r="N14" s="117">
        <v>162</v>
      </c>
      <c r="O14" s="118">
        <v>-2</v>
      </c>
      <c r="P14" s="118">
        <f t="shared" si="0"/>
        <v>160</v>
      </c>
    </row>
    <row r="15" spans="2:16" ht="86.25" customHeight="1" x14ac:dyDescent="0.2">
      <c r="B15" s="57" t="s">
        <v>16</v>
      </c>
      <c r="C15" s="116" t="s">
        <v>17</v>
      </c>
      <c r="D15" s="116" t="s">
        <v>20</v>
      </c>
      <c r="E15" s="116" t="s">
        <v>29</v>
      </c>
      <c r="F15" s="116" t="s">
        <v>20</v>
      </c>
      <c r="G15" s="116" t="s">
        <v>2</v>
      </c>
      <c r="H15" s="58" t="s">
        <v>3</v>
      </c>
      <c r="I15" s="119"/>
      <c r="J15" s="169" t="s">
        <v>23</v>
      </c>
      <c r="K15" s="169"/>
      <c r="L15" s="169"/>
      <c r="M15" s="170"/>
      <c r="N15" s="117">
        <v>3.5</v>
      </c>
      <c r="O15" s="118"/>
      <c r="P15" s="118">
        <f t="shared" si="0"/>
        <v>3.5</v>
      </c>
    </row>
    <row r="16" spans="2:16" ht="148.5" customHeight="1" x14ac:dyDescent="0.2">
      <c r="B16" s="57" t="s">
        <v>16</v>
      </c>
      <c r="C16" s="116" t="s">
        <v>17</v>
      </c>
      <c r="D16" s="116" t="s">
        <v>20</v>
      </c>
      <c r="E16" s="116" t="s">
        <v>30</v>
      </c>
      <c r="F16" s="116" t="s">
        <v>20</v>
      </c>
      <c r="G16" s="116" t="s">
        <v>2</v>
      </c>
      <c r="H16" s="58" t="s">
        <v>3</v>
      </c>
      <c r="I16" s="119"/>
      <c r="J16" s="169" t="s">
        <v>26</v>
      </c>
      <c r="K16" s="169"/>
      <c r="L16" s="169"/>
      <c r="M16" s="170"/>
      <c r="N16" s="117">
        <v>0.5</v>
      </c>
      <c r="O16" s="118">
        <v>2</v>
      </c>
      <c r="P16" s="118">
        <f t="shared" si="0"/>
        <v>2.5</v>
      </c>
    </row>
    <row r="17" spans="2:16" ht="85.5" customHeight="1" x14ac:dyDescent="0.2">
      <c r="B17" s="57" t="s">
        <v>16</v>
      </c>
      <c r="C17" s="116" t="s">
        <v>17</v>
      </c>
      <c r="D17" s="116" t="s">
        <v>53</v>
      </c>
      <c r="E17" s="116" t="s">
        <v>21</v>
      </c>
      <c r="F17" s="116" t="s">
        <v>20</v>
      </c>
      <c r="G17" s="116" t="s">
        <v>2</v>
      </c>
      <c r="H17" s="58" t="s">
        <v>3</v>
      </c>
      <c r="I17" s="120"/>
      <c r="J17" s="169" t="s">
        <v>54</v>
      </c>
      <c r="K17" s="169"/>
      <c r="L17" s="169"/>
      <c r="M17" s="170"/>
      <c r="N17" s="118">
        <v>980</v>
      </c>
      <c r="O17" s="118"/>
      <c r="P17" s="118">
        <f t="shared" si="0"/>
        <v>980</v>
      </c>
    </row>
    <row r="18" spans="2:16" ht="55.5" customHeight="1" x14ac:dyDescent="0.2">
      <c r="B18" s="57" t="s">
        <v>16</v>
      </c>
      <c r="C18" s="116" t="s">
        <v>17</v>
      </c>
      <c r="D18" s="116" t="s">
        <v>31</v>
      </c>
      <c r="E18" s="116" t="s">
        <v>32</v>
      </c>
      <c r="F18" s="116" t="s">
        <v>20</v>
      </c>
      <c r="G18" s="116" t="s">
        <v>2</v>
      </c>
      <c r="H18" s="58" t="s">
        <v>3</v>
      </c>
      <c r="I18" s="119"/>
      <c r="J18" s="181" t="s">
        <v>33</v>
      </c>
      <c r="K18" s="181"/>
      <c r="L18" s="181"/>
      <c r="M18" s="182"/>
      <c r="N18" s="117">
        <v>960</v>
      </c>
      <c r="O18" s="118"/>
      <c r="P18" s="118">
        <f t="shared" si="0"/>
        <v>960</v>
      </c>
    </row>
    <row r="19" spans="2:16" ht="51" customHeight="1" x14ac:dyDescent="0.2">
      <c r="B19" s="57" t="s">
        <v>16</v>
      </c>
      <c r="C19" s="116" t="s">
        <v>17</v>
      </c>
      <c r="D19" s="116" t="s">
        <v>0</v>
      </c>
      <c r="E19" s="116" t="s">
        <v>34</v>
      </c>
      <c r="F19" s="116" t="s">
        <v>1</v>
      </c>
      <c r="G19" s="116" t="s">
        <v>2</v>
      </c>
      <c r="H19" s="58" t="s">
        <v>3</v>
      </c>
      <c r="I19" s="119"/>
      <c r="J19" s="181" t="s">
        <v>35</v>
      </c>
      <c r="K19" s="181"/>
      <c r="L19" s="181"/>
      <c r="M19" s="182"/>
      <c r="N19" s="117">
        <v>385</v>
      </c>
      <c r="O19" s="118"/>
      <c r="P19" s="118">
        <f t="shared" si="0"/>
        <v>385</v>
      </c>
    </row>
    <row r="20" spans="2:16" ht="31.5" customHeight="1" x14ac:dyDescent="0.2">
      <c r="B20" s="57" t="s">
        <v>16</v>
      </c>
      <c r="C20" s="116">
        <v>1</v>
      </c>
      <c r="D20" s="116" t="s">
        <v>0</v>
      </c>
      <c r="E20" s="116" t="s">
        <v>36</v>
      </c>
      <c r="F20" s="116" t="s">
        <v>1</v>
      </c>
      <c r="G20" s="116" t="s">
        <v>2</v>
      </c>
      <c r="H20" s="58" t="s">
        <v>3</v>
      </c>
      <c r="I20" s="121"/>
      <c r="J20" s="183" t="s">
        <v>4</v>
      </c>
      <c r="K20" s="183"/>
      <c r="L20" s="183"/>
      <c r="M20" s="184"/>
      <c r="N20" s="118">
        <f>N21+N22</f>
        <v>2392</v>
      </c>
      <c r="O20" s="118"/>
      <c r="P20" s="118">
        <f>SUM(P21:P22)</f>
        <v>2392</v>
      </c>
    </row>
    <row r="21" spans="2:16" ht="137.25" customHeight="1" x14ac:dyDescent="0.2">
      <c r="B21" s="57" t="s">
        <v>16</v>
      </c>
      <c r="C21" s="116">
        <v>1</v>
      </c>
      <c r="D21" s="116" t="s">
        <v>0</v>
      </c>
      <c r="E21" s="116" t="s">
        <v>337</v>
      </c>
      <c r="F21" s="116" t="s">
        <v>37</v>
      </c>
      <c r="G21" s="116" t="s">
        <v>2</v>
      </c>
      <c r="H21" s="58" t="s">
        <v>3</v>
      </c>
      <c r="I21" s="120"/>
      <c r="J21" s="169" t="s">
        <v>338</v>
      </c>
      <c r="K21" s="169"/>
      <c r="L21" s="169"/>
      <c r="M21" s="170"/>
      <c r="N21" s="118">
        <v>657</v>
      </c>
      <c r="O21" s="118"/>
      <c r="P21" s="118">
        <f>N21+O21</f>
        <v>657</v>
      </c>
    </row>
    <row r="22" spans="2:16" ht="75" customHeight="1" x14ac:dyDescent="0.2">
      <c r="B22" s="57" t="s">
        <v>16</v>
      </c>
      <c r="C22" s="116" t="s">
        <v>17</v>
      </c>
      <c r="D22" s="116" t="s">
        <v>0</v>
      </c>
      <c r="E22" s="116" t="s">
        <v>345</v>
      </c>
      <c r="F22" s="116" t="s">
        <v>37</v>
      </c>
      <c r="G22" s="116" t="s">
        <v>2</v>
      </c>
      <c r="H22" s="58" t="s">
        <v>3</v>
      </c>
      <c r="I22" s="120"/>
      <c r="J22" s="169" t="s">
        <v>346</v>
      </c>
      <c r="K22" s="169"/>
      <c r="L22" s="169"/>
      <c r="M22" s="170"/>
      <c r="N22" s="118">
        <v>1735</v>
      </c>
      <c r="O22" s="118"/>
      <c r="P22" s="118">
        <f>N22+O22</f>
        <v>1735</v>
      </c>
    </row>
    <row r="23" spans="2:16" ht="0.75" hidden="1" customHeight="1" x14ac:dyDescent="0.2">
      <c r="B23" s="57" t="s">
        <v>16</v>
      </c>
      <c r="C23" s="116" t="s">
        <v>17</v>
      </c>
      <c r="D23" s="116" t="s">
        <v>93</v>
      </c>
      <c r="E23" s="116" t="s">
        <v>392</v>
      </c>
      <c r="F23" s="116" t="s">
        <v>37</v>
      </c>
      <c r="G23" s="116" t="s">
        <v>2</v>
      </c>
      <c r="H23" s="58" t="s">
        <v>3</v>
      </c>
      <c r="I23" s="120"/>
      <c r="J23" s="169" t="s">
        <v>391</v>
      </c>
      <c r="K23" s="172"/>
      <c r="L23" s="172"/>
      <c r="M23" s="173"/>
      <c r="N23" s="118"/>
      <c r="O23" s="118"/>
      <c r="P23" s="118">
        <f>N23+O23</f>
        <v>0</v>
      </c>
    </row>
    <row r="24" spans="2:16" ht="103.5" hidden="1" customHeight="1" x14ac:dyDescent="0.2">
      <c r="B24" s="57" t="s">
        <v>16</v>
      </c>
      <c r="C24" s="116" t="s">
        <v>17</v>
      </c>
      <c r="D24" s="116" t="s">
        <v>39</v>
      </c>
      <c r="E24" s="116" t="s">
        <v>18</v>
      </c>
      <c r="F24" s="116" t="s">
        <v>1</v>
      </c>
      <c r="G24" s="116" t="s">
        <v>2</v>
      </c>
      <c r="H24" s="58" t="s">
        <v>16</v>
      </c>
      <c r="I24" s="120"/>
      <c r="J24" s="169" t="s">
        <v>38</v>
      </c>
      <c r="K24" s="169"/>
      <c r="L24" s="169"/>
      <c r="M24" s="170"/>
      <c r="N24" s="118"/>
      <c r="O24" s="118"/>
      <c r="P24" s="118"/>
    </row>
    <row r="25" spans="2:16" ht="134.25" hidden="1" customHeight="1" x14ac:dyDescent="0.2">
      <c r="B25" s="57" t="s">
        <v>16</v>
      </c>
      <c r="C25" s="116" t="s">
        <v>17</v>
      </c>
      <c r="D25" s="116" t="s">
        <v>39</v>
      </c>
      <c r="E25" s="116" t="s">
        <v>42</v>
      </c>
      <c r="F25" s="116" t="s">
        <v>1</v>
      </c>
      <c r="G25" s="116" t="s">
        <v>2</v>
      </c>
      <c r="H25" s="58" t="s">
        <v>41</v>
      </c>
      <c r="I25" s="120"/>
      <c r="J25" s="169" t="s">
        <v>40</v>
      </c>
      <c r="K25" s="169"/>
      <c r="L25" s="169"/>
      <c r="M25" s="170"/>
      <c r="N25" s="118"/>
      <c r="O25" s="118"/>
      <c r="P25" s="118"/>
    </row>
    <row r="26" spans="2:16" ht="31.5" customHeight="1" x14ac:dyDescent="0.25">
      <c r="B26" s="53" t="s">
        <v>16</v>
      </c>
      <c r="C26" s="113" t="s">
        <v>43</v>
      </c>
      <c r="D26" s="113" t="s">
        <v>1</v>
      </c>
      <c r="E26" s="113" t="s">
        <v>18</v>
      </c>
      <c r="F26" s="113" t="s">
        <v>1</v>
      </c>
      <c r="G26" s="113" t="s">
        <v>2</v>
      </c>
      <c r="H26" s="114" t="s">
        <v>16</v>
      </c>
      <c r="I26" s="122"/>
      <c r="J26" s="177" t="s">
        <v>44</v>
      </c>
      <c r="K26" s="177"/>
      <c r="L26" s="177"/>
      <c r="M26" s="178"/>
      <c r="N26" s="112">
        <f>N27+N28+N29+N30</f>
        <v>3077.0000000000005</v>
      </c>
      <c r="O26" s="112">
        <f>SUM(O27:O30)</f>
        <v>1580</v>
      </c>
      <c r="P26" s="112">
        <f>N26+O26</f>
        <v>4657</v>
      </c>
    </row>
    <row r="27" spans="2:16" ht="62.25" customHeight="1" x14ac:dyDescent="0.2">
      <c r="B27" s="57" t="s">
        <v>16</v>
      </c>
      <c r="C27" s="116" t="s">
        <v>43</v>
      </c>
      <c r="D27" s="116" t="s">
        <v>45</v>
      </c>
      <c r="E27" s="116" t="s">
        <v>46</v>
      </c>
      <c r="F27" s="116" t="s">
        <v>37</v>
      </c>
      <c r="G27" s="116" t="s">
        <v>2</v>
      </c>
      <c r="H27" s="58" t="s">
        <v>47</v>
      </c>
      <c r="I27" s="120"/>
      <c r="J27" s="169" t="s">
        <v>48</v>
      </c>
      <c r="K27" s="169"/>
      <c r="L27" s="169"/>
      <c r="M27" s="170"/>
      <c r="N27" s="118">
        <v>2139.3000000000002</v>
      </c>
      <c r="O27" s="118"/>
      <c r="P27" s="118">
        <f>N27+O27</f>
        <v>2139.3000000000002</v>
      </c>
    </row>
    <row r="28" spans="2:16" ht="45.75" customHeight="1" x14ac:dyDescent="0.2">
      <c r="B28" s="57" t="s">
        <v>16</v>
      </c>
      <c r="C28" s="116" t="s">
        <v>43</v>
      </c>
      <c r="D28" s="116" t="s">
        <v>45</v>
      </c>
      <c r="E28" s="116" t="s">
        <v>347</v>
      </c>
      <c r="F28" s="116" t="s">
        <v>37</v>
      </c>
      <c r="G28" s="116" t="s">
        <v>2</v>
      </c>
      <c r="H28" s="58" t="s">
        <v>47</v>
      </c>
      <c r="I28" s="120"/>
      <c r="J28" s="169" t="s">
        <v>348</v>
      </c>
      <c r="K28" s="169"/>
      <c r="L28" s="169"/>
      <c r="M28" s="170"/>
      <c r="N28" s="118">
        <v>752.1</v>
      </c>
      <c r="O28" s="118">
        <v>1580</v>
      </c>
      <c r="P28" s="118">
        <f>N28+O28</f>
        <v>2332.1</v>
      </c>
    </row>
    <row r="29" spans="2:16" ht="100.5" customHeight="1" x14ac:dyDescent="0.2">
      <c r="B29" s="57" t="s">
        <v>16</v>
      </c>
      <c r="C29" s="116" t="s">
        <v>43</v>
      </c>
      <c r="D29" s="116" t="s">
        <v>45</v>
      </c>
      <c r="E29" s="116" t="s">
        <v>51</v>
      </c>
      <c r="F29" s="116" t="s">
        <v>37</v>
      </c>
      <c r="G29" s="116" t="s">
        <v>2</v>
      </c>
      <c r="H29" s="58" t="s">
        <v>47</v>
      </c>
      <c r="I29" s="120"/>
      <c r="J29" s="169" t="s">
        <v>49</v>
      </c>
      <c r="K29" s="169"/>
      <c r="L29" s="169"/>
      <c r="M29" s="170"/>
      <c r="N29" s="118">
        <v>181.8</v>
      </c>
      <c r="O29" s="118"/>
      <c r="P29" s="118">
        <f>N29+O29</f>
        <v>181.8</v>
      </c>
    </row>
    <row r="30" spans="2:16" ht="80.25" customHeight="1" x14ac:dyDescent="0.2">
      <c r="B30" s="57" t="s">
        <v>16</v>
      </c>
      <c r="C30" s="116" t="s">
        <v>43</v>
      </c>
      <c r="D30" s="116" t="s">
        <v>45</v>
      </c>
      <c r="E30" s="116" t="s">
        <v>52</v>
      </c>
      <c r="F30" s="116" t="s">
        <v>37</v>
      </c>
      <c r="G30" s="116" t="s">
        <v>2</v>
      </c>
      <c r="H30" s="58" t="s">
        <v>47</v>
      </c>
      <c r="I30" s="120"/>
      <c r="J30" s="169" t="s">
        <v>50</v>
      </c>
      <c r="K30" s="169"/>
      <c r="L30" s="169"/>
      <c r="M30" s="170"/>
      <c r="N30" s="118">
        <v>3.8</v>
      </c>
      <c r="O30" s="118"/>
      <c r="P30" s="118">
        <f>N30+O30</f>
        <v>3.8</v>
      </c>
    </row>
    <row r="33" spans="2:16" x14ac:dyDescent="0.2">
      <c r="B33" s="171" t="s">
        <v>394</v>
      </c>
      <c r="C33" s="171"/>
      <c r="D33" s="171"/>
      <c r="E33" s="171"/>
      <c r="F33" s="171"/>
      <c r="G33" s="171"/>
      <c r="H33" s="171"/>
      <c r="I33" s="171"/>
      <c r="J33" s="171"/>
      <c r="K33" s="171"/>
    </row>
    <row r="34" spans="2:16" x14ac:dyDescent="0.2">
      <c r="B34" s="176" t="s">
        <v>128</v>
      </c>
      <c r="C34" s="176"/>
      <c r="D34" s="176"/>
      <c r="E34" s="176"/>
      <c r="F34" s="176"/>
      <c r="G34" s="176"/>
      <c r="H34" s="176"/>
      <c r="I34" s="176"/>
      <c r="J34" s="176"/>
      <c r="K34" s="176"/>
    </row>
    <row r="35" spans="2:16" x14ac:dyDescent="0.2">
      <c r="B35" s="176" t="s">
        <v>7</v>
      </c>
      <c r="C35" s="176"/>
      <c r="D35" s="176"/>
      <c r="E35" s="176"/>
      <c r="F35" s="176"/>
      <c r="G35" s="176"/>
      <c r="H35" s="176"/>
      <c r="I35" s="176"/>
      <c r="J35" s="176"/>
      <c r="K35" s="176"/>
      <c r="L35" s="175"/>
      <c r="M35" s="175"/>
      <c r="N35" s="175"/>
      <c r="O35" s="175"/>
      <c r="P35" s="175"/>
    </row>
    <row r="36" spans="2:16" x14ac:dyDescent="0.2">
      <c r="B36" s="94" t="s">
        <v>390</v>
      </c>
    </row>
    <row r="67" spans="2:14" ht="15" customHeight="1" x14ac:dyDescent="0.2"/>
    <row r="68" spans="2:14" x14ac:dyDescent="0.2">
      <c r="J68" s="162"/>
      <c r="K68" s="162"/>
      <c r="L68" s="162"/>
      <c r="M68" s="162"/>
      <c r="N68" s="162"/>
    </row>
    <row r="69" spans="2:14" x14ac:dyDescent="0.2">
      <c r="J69" s="162"/>
      <c r="K69" s="162"/>
      <c r="L69" s="162"/>
      <c r="M69" s="162"/>
      <c r="N69" s="162"/>
    </row>
    <row r="70" spans="2:14" x14ac:dyDescent="0.2">
      <c r="J70" s="162"/>
      <c r="K70" s="162"/>
      <c r="L70" s="162"/>
      <c r="M70" s="162"/>
      <c r="N70" s="162"/>
    </row>
    <row r="71" spans="2:14" x14ac:dyDescent="0.2">
      <c r="J71" s="162"/>
      <c r="K71" s="162"/>
      <c r="L71" s="162"/>
      <c r="M71" s="162"/>
      <c r="N71" s="162"/>
    </row>
    <row r="72" spans="2:14" x14ac:dyDescent="0.2">
      <c r="J72" s="162"/>
      <c r="K72" s="162"/>
      <c r="L72" s="162"/>
      <c r="M72" s="162"/>
      <c r="N72" s="162"/>
    </row>
    <row r="75" spans="2:14" ht="15.75" x14ac:dyDescent="0.2"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</row>
    <row r="76" spans="2:14" ht="15.75" x14ac:dyDescent="0.2"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</row>
    <row r="78" spans="2:14" x14ac:dyDescent="0.2">
      <c r="B78" s="176"/>
      <c r="C78" s="176"/>
      <c r="D78" s="176"/>
      <c r="E78" s="176"/>
      <c r="F78" s="176"/>
      <c r="G78" s="176"/>
      <c r="H78" s="176"/>
      <c r="I78" s="176"/>
      <c r="J78" s="176"/>
      <c r="K78" s="176"/>
    </row>
    <row r="79" spans="2:14" x14ac:dyDescent="0.2">
      <c r="B79" s="176"/>
      <c r="C79" s="176"/>
      <c r="D79" s="176"/>
      <c r="E79" s="176"/>
      <c r="F79" s="176"/>
      <c r="G79" s="176"/>
      <c r="H79" s="176"/>
      <c r="I79" s="176"/>
      <c r="J79" s="176"/>
      <c r="K79" s="176"/>
      <c r="L79" s="175"/>
      <c r="M79" s="175"/>
      <c r="N79" s="175"/>
    </row>
    <row r="99" spans="2:14" ht="36.75" customHeight="1" x14ac:dyDescent="0.2"/>
    <row r="100" spans="2:14" x14ac:dyDescent="0.2">
      <c r="J100" s="162"/>
      <c r="K100" s="162"/>
      <c r="L100" s="162"/>
      <c r="M100" s="162"/>
      <c r="N100" s="162"/>
    </row>
    <row r="101" spans="2:14" x14ac:dyDescent="0.2">
      <c r="J101" s="162"/>
      <c r="K101" s="162"/>
      <c r="L101" s="162"/>
      <c r="M101" s="162"/>
      <c r="N101" s="162"/>
    </row>
    <row r="102" spans="2:14" x14ac:dyDescent="0.2">
      <c r="J102" s="162"/>
      <c r="K102" s="162"/>
      <c r="L102" s="162"/>
      <c r="M102" s="162"/>
      <c r="N102" s="162"/>
    </row>
    <row r="103" spans="2:14" x14ac:dyDescent="0.2">
      <c r="J103" s="162"/>
      <c r="K103" s="162"/>
      <c r="L103" s="162"/>
      <c r="M103" s="162"/>
      <c r="N103" s="162"/>
    </row>
    <row r="104" spans="2:14" x14ac:dyDescent="0.2">
      <c r="J104" s="162"/>
      <c r="K104" s="162"/>
      <c r="L104" s="162"/>
      <c r="M104" s="162"/>
      <c r="N104" s="162"/>
    </row>
    <row r="107" spans="2:14" ht="15.75" x14ac:dyDescent="0.2"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  <c r="N107" s="174"/>
    </row>
    <row r="108" spans="2:14" ht="15.75" x14ac:dyDescent="0.2"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2:14" ht="15.75" customHeight="1" x14ac:dyDescent="0.2"/>
    <row r="110" spans="2:14" ht="15.75" customHeight="1" x14ac:dyDescent="0.2"/>
    <row r="111" spans="2:14" ht="15.75" customHeight="1" x14ac:dyDescent="0.2"/>
    <row r="112" spans="2:14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3" ht="15.75" customHeight="1" x14ac:dyDescent="0.2"/>
    <row r="154" ht="15.75" customHeight="1" x14ac:dyDescent="0.2"/>
    <row r="155" ht="15.75" customHeight="1" x14ac:dyDescent="0.2"/>
    <row r="157" ht="15.75" customHeight="1" x14ac:dyDescent="0.2"/>
    <row r="158" ht="15.75" customHeight="1" x14ac:dyDescent="0.2"/>
    <row r="161" ht="15.75" customHeight="1" x14ac:dyDescent="0.2"/>
    <row r="162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9" ht="15.75" customHeight="1" x14ac:dyDescent="0.2"/>
    <row r="170" ht="15.75" customHeight="1" x14ac:dyDescent="0.2"/>
  </sheetData>
  <mergeCells count="54">
    <mergeCell ref="L1:P1"/>
    <mergeCell ref="J15:M15"/>
    <mergeCell ref="J16:M16"/>
    <mergeCell ref="J18:M18"/>
    <mergeCell ref="J19:M19"/>
    <mergeCell ref="J17:M17"/>
    <mergeCell ref="B2:P2"/>
    <mergeCell ref="B3:P3"/>
    <mergeCell ref="J14:M14"/>
    <mergeCell ref="B5:P5"/>
    <mergeCell ref="O6:O8"/>
    <mergeCell ref="P6:P8"/>
    <mergeCell ref="B6:H6"/>
    <mergeCell ref="B8:H8"/>
    <mergeCell ref="B7:H7"/>
    <mergeCell ref="B9:H9"/>
    <mergeCell ref="O35:P35"/>
    <mergeCell ref="J11:M11"/>
    <mergeCell ref="J10:M10"/>
    <mergeCell ref="J12:M12"/>
    <mergeCell ref="J13:M13"/>
    <mergeCell ref="J29:M29"/>
    <mergeCell ref="J20:M20"/>
    <mergeCell ref="B34:K34"/>
    <mergeCell ref="B35:K35"/>
    <mergeCell ref="L35:N35"/>
    <mergeCell ref="J24:M24"/>
    <mergeCell ref="J25:M25"/>
    <mergeCell ref="J26:M26"/>
    <mergeCell ref="J28:M28"/>
    <mergeCell ref="J27:M27"/>
    <mergeCell ref="J30:M30"/>
    <mergeCell ref="J100:N100"/>
    <mergeCell ref="B75:N75"/>
    <mergeCell ref="J68:N68"/>
    <mergeCell ref="J69:N69"/>
    <mergeCell ref="B108:N108"/>
    <mergeCell ref="J101:N101"/>
    <mergeCell ref="J102:N102"/>
    <mergeCell ref="J103:N103"/>
    <mergeCell ref="J104:N104"/>
    <mergeCell ref="B107:N107"/>
    <mergeCell ref="J71:N71"/>
    <mergeCell ref="L79:N79"/>
    <mergeCell ref="J72:N72"/>
    <mergeCell ref="B78:K78"/>
    <mergeCell ref="B79:K79"/>
    <mergeCell ref="J6:M8"/>
    <mergeCell ref="J9:M9"/>
    <mergeCell ref="J21:M21"/>
    <mergeCell ref="J22:M22"/>
    <mergeCell ref="J70:N70"/>
    <mergeCell ref="B33:K33"/>
    <mergeCell ref="J23:M23"/>
  </mergeCells>
  <pageMargins left="0.70866141732283472" right="0.39370078740157483" top="0.74803149606299213" bottom="0.74803149606299213" header="0.31496062992125984" footer="0.31496062992125984"/>
  <pageSetup paperSize="9" scale="7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0"/>
  <sheetViews>
    <sheetView workbookViewId="0">
      <selection activeCell="J5" sqref="J5:P5"/>
    </sheetView>
  </sheetViews>
  <sheetFormatPr defaultRowHeight="15" x14ac:dyDescent="0.2"/>
  <cols>
    <col min="1" max="1" width="6.5703125" style="94" customWidth="1"/>
    <col min="2" max="2" width="5.28515625" style="94" customWidth="1"/>
    <col min="3" max="3" width="2.28515625" style="94" customWidth="1"/>
    <col min="4" max="4" width="3.5703125" style="94" customWidth="1"/>
    <col min="5" max="5" width="7.140625" style="94" customWidth="1"/>
    <col min="6" max="6" width="3.28515625" style="94" customWidth="1"/>
    <col min="7" max="7" width="6.28515625" style="94" customWidth="1"/>
    <col min="8" max="8" width="4.42578125" style="94" customWidth="1"/>
    <col min="9" max="9" width="1.140625" style="94" customWidth="1"/>
    <col min="10" max="12" width="9.140625" style="94"/>
    <col min="13" max="13" width="11.7109375" style="94" customWidth="1"/>
    <col min="14" max="14" width="12" style="94" customWidth="1"/>
    <col min="15" max="15" width="12.5703125" style="94" customWidth="1"/>
    <col min="16" max="16" width="12.7109375" style="94" customWidth="1"/>
    <col min="17" max="16384" width="9.140625" style="94"/>
  </cols>
  <sheetData>
    <row r="1" spans="2:16" x14ac:dyDescent="0.2">
      <c r="J1" s="162" t="s">
        <v>339</v>
      </c>
      <c r="K1" s="162"/>
      <c r="L1" s="162"/>
      <c r="M1" s="162"/>
      <c r="N1" s="162"/>
      <c r="O1" s="186"/>
      <c r="P1" s="186"/>
    </row>
    <row r="2" spans="2:16" x14ac:dyDescent="0.2">
      <c r="J2" s="162" t="s">
        <v>5</v>
      </c>
      <c r="K2" s="162"/>
      <c r="L2" s="162"/>
      <c r="M2" s="162"/>
      <c r="N2" s="162"/>
      <c r="O2" s="186"/>
      <c r="P2" s="186"/>
    </row>
    <row r="3" spans="2:16" x14ac:dyDescent="0.2">
      <c r="J3" s="162" t="s">
        <v>128</v>
      </c>
      <c r="K3" s="162"/>
      <c r="L3" s="162"/>
      <c r="M3" s="162"/>
      <c r="N3" s="162"/>
      <c r="O3" s="186"/>
      <c r="P3" s="186"/>
    </row>
    <row r="4" spans="2:16" x14ac:dyDescent="0.2">
      <c r="J4" s="205" t="s">
        <v>7</v>
      </c>
      <c r="K4" s="205"/>
      <c r="L4" s="205"/>
      <c r="M4" s="205"/>
      <c r="N4" s="205"/>
      <c r="O4" s="186"/>
      <c r="P4" s="186"/>
    </row>
    <row r="5" spans="2:16" x14ac:dyDescent="0.2">
      <c r="J5" s="205" t="s">
        <v>399</v>
      </c>
      <c r="K5" s="205"/>
      <c r="L5" s="205"/>
      <c r="M5" s="205"/>
      <c r="N5" s="205"/>
      <c r="O5" s="186"/>
      <c r="P5" s="186"/>
    </row>
    <row r="7" spans="2:16" x14ac:dyDescent="0.2">
      <c r="J7" s="162" t="s">
        <v>55</v>
      </c>
      <c r="K7" s="162"/>
      <c r="L7" s="162"/>
      <c r="M7" s="162"/>
      <c r="N7" s="162"/>
      <c r="O7" s="186"/>
      <c r="P7" s="186"/>
    </row>
    <row r="8" spans="2:16" x14ac:dyDescent="0.2">
      <c r="J8" s="162" t="s">
        <v>5</v>
      </c>
      <c r="K8" s="162"/>
      <c r="L8" s="162"/>
      <c r="M8" s="162"/>
      <c r="N8" s="162"/>
      <c r="O8" s="186"/>
      <c r="P8" s="186"/>
    </row>
    <row r="9" spans="2:16" x14ac:dyDescent="0.2">
      <c r="J9" s="162" t="s">
        <v>6</v>
      </c>
      <c r="K9" s="162"/>
      <c r="L9" s="162"/>
      <c r="M9" s="162"/>
      <c r="N9" s="162"/>
      <c r="O9" s="186"/>
      <c r="P9" s="186"/>
    </row>
    <row r="10" spans="2:16" x14ac:dyDescent="0.2">
      <c r="J10" s="162" t="s">
        <v>7</v>
      </c>
      <c r="K10" s="162"/>
      <c r="L10" s="162"/>
      <c r="M10" s="162"/>
      <c r="N10" s="162"/>
      <c r="O10" s="186"/>
      <c r="P10" s="186"/>
    </row>
    <row r="11" spans="2:16" x14ac:dyDescent="0.2">
      <c r="J11" s="162" t="s">
        <v>331</v>
      </c>
      <c r="K11" s="162"/>
      <c r="L11" s="162"/>
      <c r="M11" s="162"/>
      <c r="N11" s="162"/>
      <c r="O11" s="186"/>
      <c r="P11" s="186"/>
    </row>
    <row r="14" spans="2:16" ht="20.25" customHeight="1" x14ac:dyDescent="0.2">
      <c r="B14" s="174" t="s">
        <v>340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86"/>
      <c r="P14" s="186"/>
    </row>
    <row r="15" spans="2:16" ht="15.75" x14ac:dyDescent="0.2"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</row>
    <row r="16" spans="2:16" x14ac:dyDescent="0.2">
      <c r="B16" s="187" t="s">
        <v>171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8"/>
      <c r="P16" s="188"/>
    </row>
    <row r="17" spans="2:16" ht="15.75" x14ac:dyDescent="0.25">
      <c r="B17" s="192" t="s">
        <v>9</v>
      </c>
      <c r="C17" s="159"/>
      <c r="D17" s="159"/>
      <c r="E17" s="159"/>
      <c r="F17" s="159"/>
      <c r="G17" s="159"/>
      <c r="H17" s="193"/>
      <c r="I17" s="202"/>
      <c r="J17" s="203"/>
      <c r="K17" s="203"/>
      <c r="L17" s="203"/>
      <c r="M17" s="204"/>
      <c r="N17" s="103"/>
      <c r="O17" s="189" t="s">
        <v>293</v>
      </c>
      <c r="P17" s="189" t="s">
        <v>14</v>
      </c>
    </row>
    <row r="18" spans="2:16" ht="15.75" x14ac:dyDescent="0.2">
      <c r="B18" s="197" t="s">
        <v>10</v>
      </c>
      <c r="C18" s="198"/>
      <c r="D18" s="198"/>
      <c r="E18" s="198"/>
      <c r="F18" s="198"/>
      <c r="G18" s="198"/>
      <c r="H18" s="199"/>
      <c r="I18" s="197" t="s">
        <v>12</v>
      </c>
      <c r="J18" s="198"/>
      <c r="K18" s="198"/>
      <c r="L18" s="198"/>
      <c r="M18" s="199"/>
      <c r="N18" s="105" t="s">
        <v>14</v>
      </c>
      <c r="O18" s="190"/>
      <c r="P18" s="190"/>
    </row>
    <row r="19" spans="2:16" ht="15.75" x14ac:dyDescent="0.25">
      <c r="B19" s="194" t="s">
        <v>11</v>
      </c>
      <c r="C19" s="195"/>
      <c r="D19" s="195"/>
      <c r="E19" s="195"/>
      <c r="F19" s="195"/>
      <c r="G19" s="195"/>
      <c r="H19" s="196"/>
      <c r="I19" s="206"/>
      <c r="J19" s="207"/>
      <c r="K19" s="207"/>
      <c r="L19" s="207"/>
      <c r="M19" s="208"/>
      <c r="N19" s="107"/>
      <c r="O19" s="191"/>
      <c r="P19" s="191"/>
    </row>
    <row r="20" spans="2:16" ht="15.75" x14ac:dyDescent="0.2">
      <c r="B20" s="200">
        <v>1</v>
      </c>
      <c r="C20" s="166"/>
      <c r="D20" s="166"/>
      <c r="E20" s="166"/>
      <c r="F20" s="166"/>
      <c r="G20" s="166"/>
      <c r="H20" s="201"/>
      <c r="I20" s="200">
        <v>2</v>
      </c>
      <c r="J20" s="166"/>
      <c r="K20" s="166"/>
      <c r="L20" s="166"/>
      <c r="M20" s="201"/>
      <c r="N20" s="109">
        <v>3</v>
      </c>
      <c r="O20" s="31">
        <v>4</v>
      </c>
      <c r="P20" s="31">
        <v>5</v>
      </c>
    </row>
    <row r="21" spans="2:16" ht="33" customHeight="1" x14ac:dyDescent="0.2">
      <c r="B21" s="53" t="s">
        <v>16</v>
      </c>
      <c r="C21" s="113" t="s">
        <v>43</v>
      </c>
      <c r="D21" s="113" t="s">
        <v>1</v>
      </c>
      <c r="E21" s="113" t="s">
        <v>18</v>
      </c>
      <c r="F21" s="113" t="s">
        <v>1</v>
      </c>
      <c r="G21" s="113" t="s">
        <v>2</v>
      </c>
      <c r="H21" s="114" t="s">
        <v>16</v>
      </c>
      <c r="I21" s="115"/>
      <c r="J21" s="177" t="s">
        <v>57</v>
      </c>
      <c r="K21" s="177"/>
      <c r="L21" s="177"/>
      <c r="M21" s="178"/>
      <c r="N21" s="111">
        <f>SUM(N22:N25)</f>
        <v>2215.5000000000005</v>
      </c>
      <c r="O21" s="112">
        <f>SUM(O22:O25)</f>
        <v>752.1</v>
      </c>
      <c r="P21" s="112">
        <f>SUM(P22:P25)</f>
        <v>2967.6000000000004</v>
      </c>
    </row>
    <row r="22" spans="2:16" ht="63" customHeight="1" x14ac:dyDescent="0.2">
      <c r="B22" s="57" t="s">
        <v>16</v>
      </c>
      <c r="C22" s="116" t="s">
        <v>43</v>
      </c>
      <c r="D22" s="116" t="s">
        <v>45</v>
      </c>
      <c r="E22" s="116" t="s">
        <v>46</v>
      </c>
      <c r="F22" s="116" t="s">
        <v>37</v>
      </c>
      <c r="G22" s="116" t="s">
        <v>2</v>
      </c>
      <c r="H22" s="58" t="s">
        <v>47</v>
      </c>
      <c r="I22" s="53"/>
      <c r="J22" s="181" t="s">
        <v>56</v>
      </c>
      <c r="K22" s="181"/>
      <c r="L22" s="181"/>
      <c r="M22" s="182"/>
      <c r="N22" s="117">
        <v>2029.9</v>
      </c>
      <c r="O22" s="118"/>
      <c r="P22" s="118">
        <f>N22+O22</f>
        <v>2029.9</v>
      </c>
    </row>
    <row r="23" spans="2:16" ht="43.5" customHeight="1" x14ac:dyDescent="0.2">
      <c r="B23" s="57" t="s">
        <v>16</v>
      </c>
      <c r="C23" s="116" t="s">
        <v>43</v>
      </c>
      <c r="D23" s="116" t="s">
        <v>45</v>
      </c>
      <c r="E23" s="116" t="s">
        <v>347</v>
      </c>
      <c r="F23" s="116" t="s">
        <v>37</v>
      </c>
      <c r="G23" s="116" t="s">
        <v>2</v>
      </c>
      <c r="H23" s="58" t="s">
        <v>47</v>
      </c>
      <c r="I23" s="53"/>
      <c r="J23" s="181" t="s">
        <v>348</v>
      </c>
      <c r="K23" s="209"/>
      <c r="L23" s="209"/>
      <c r="M23" s="210"/>
      <c r="N23" s="117"/>
      <c r="O23" s="118">
        <v>752.1</v>
      </c>
      <c r="P23" s="118">
        <f>N23+O23</f>
        <v>752.1</v>
      </c>
    </row>
    <row r="24" spans="2:16" ht="104.25" customHeight="1" x14ac:dyDescent="0.2">
      <c r="B24" s="57" t="s">
        <v>16</v>
      </c>
      <c r="C24" s="116" t="s">
        <v>43</v>
      </c>
      <c r="D24" s="116" t="s">
        <v>45</v>
      </c>
      <c r="E24" s="116" t="s">
        <v>51</v>
      </c>
      <c r="F24" s="116" t="s">
        <v>37</v>
      </c>
      <c r="G24" s="116" t="s">
        <v>2</v>
      </c>
      <c r="H24" s="58" t="s">
        <v>47</v>
      </c>
      <c r="I24" s="119"/>
      <c r="J24" s="169" t="s">
        <v>49</v>
      </c>
      <c r="K24" s="169"/>
      <c r="L24" s="169"/>
      <c r="M24" s="170"/>
      <c r="N24" s="117">
        <v>181.8</v>
      </c>
      <c r="O24" s="123"/>
      <c r="P24" s="118">
        <f>N24+O24</f>
        <v>181.8</v>
      </c>
    </row>
    <row r="25" spans="2:16" ht="71.25" customHeight="1" x14ac:dyDescent="0.2">
      <c r="B25" s="57" t="s">
        <v>16</v>
      </c>
      <c r="C25" s="116" t="s">
        <v>43</v>
      </c>
      <c r="D25" s="116" t="s">
        <v>45</v>
      </c>
      <c r="E25" s="116" t="s">
        <v>52</v>
      </c>
      <c r="F25" s="116" t="s">
        <v>37</v>
      </c>
      <c r="G25" s="116" t="s">
        <v>2</v>
      </c>
      <c r="H25" s="58" t="s">
        <v>47</v>
      </c>
      <c r="I25" s="119"/>
      <c r="J25" s="169" t="s">
        <v>50</v>
      </c>
      <c r="K25" s="169"/>
      <c r="L25" s="169"/>
      <c r="M25" s="170"/>
      <c r="N25" s="117">
        <v>3.8</v>
      </c>
      <c r="O25" s="123"/>
      <c r="P25" s="118">
        <f>N25+O25</f>
        <v>3.8</v>
      </c>
    </row>
    <row r="26" spans="2:16" ht="32.25" customHeight="1" x14ac:dyDescent="0.2"/>
    <row r="27" spans="2:16" x14ac:dyDescent="0.2">
      <c r="B27" s="171" t="s">
        <v>394</v>
      </c>
      <c r="C27" s="171"/>
      <c r="D27" s="171"/>
      <c r="E27" s="171"/>
      <c r="F27" s="171"/>
      <c r="G27" s="171"/>
      <c r="H27" s="171"/>
      <c r="I27" s="171"/>
      <c r="J27" s="171"/>
      <c r="K27" s="171"/>
    </row>
    <row r="28" spans="2:16" x14ac:dyDescent="0.2">
      <c r="B28" s="176" t="s">
        <v>128</v>
      </c>
      <c r="C28" s="176"/>
      <c r="D28" s="176"/>
      <c r="E28" s="176"/>
      <c r="F28" s="176"/>
      <c r="G28" s="176"/>
      <c r="H28" s="176"/>
      <c r="I28" s="176"/>
      <c r="J28" s="176"/>
      <c r="K28" s="176"/>
    </row>
    <row r="29" spans="2:16" x14ac:dyDescent="0.2">
      <c r="B29" s="176" t="s">
        <v>7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5"/>
      <c r="M29" s="175"/>
      <c r="N29" s="175"/>
      <c r="O29" s="175"/>
      <c r="P29" s="175"/>
    </row>
    <row r="30" spans="2:16" x14ac:dyDescent="0.2">
      <c r="B30" s="94" t="s">
        <v>390</v>
      </c>
    </row>
  </sheetData>
  <mergeCells count="32">
    <mergeCell ref="B18:H18"/>
    <mergeCell ref="I18:M18"/>
    <mergeCell ref="J23:M23"/>
    <mergeCell ref="J22:M22"/>
    <mergeCell ref="B27:K27"/>
    <mergeCell ref="B14:P14"/>
    <mergeCell ref="J1:P1"/>
    <mergeCell ref="J2:P2"/>
    <mergeCell ref="J3:P3"/>
    <mergeCell ref="J4:P4"/>
    <mergeCell ref="J5:P5"/>
    <mergeCell ref="J7:P7"/>
    <mergeCell ref="J8:P8"/>
    <mergeCell ref="J9:P9"/>
    <mergeCell ref="J10:P10"/>
    <mergeCell ref="J11:P11"/>
    <mergeCell ref="B29:K29"/>
    <mergeCell ref="L29:N29"/>
    <mergeCell ref="O29:P29"/>
    <mergeCell ref="B16:P16"/>
    <mergeCell ref="B17:H17"/>
    <mergeCell ref="I17:M17"/>
    <mergeCell ref="B28:K28"/>
    <mergeCell ref="B19:H19"/>
    <mergeCell ref="I19:M19"/>
    <mergeCell ref="B20:H20"/>
    <mergeCell ref="I20:M20"/>
    <mergeCell ref="J21:M21"/>
    <mergeCell ref="J24:M24"/>
    <mergeCell ref="J25:M25"/>
    <mergeCell ref="O17:O19"/>
    <mergeCell ref="P17:P19"/>
  </mergeCells>
  <pageMargins left="0.70866141732283472" right="0.39370078740157483" top="0.74803149606299213" bottom="0.74803149606299213" header="0.31496062992125984" footer="0.31496062992125984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9"/>
  <sheetViews>
    <sheetView workbookViewId="0">
      <selection activeCell="J5" sqref="J5:P5"/>
    </sheetView>
  </sheetViews>
  <sheetFormatPr defaultRowHeight="15" x14ac:dyDescent="0.2"/>
  <cols>
    <col min="1" max="1" width="8.140625" style="94" customWidth="1"/>
    <col min="2" max="2" width="4.5703125" style="94" customWidth="1"/>
    <col min="3" max="3" width="2.28515625" style="94" customWidth="1"/>
    <col min="4" max="4" width="2.7109375" style="94" customWidth="1"/>
    <col min="5" max="5" width="6.85546875" style="94" customWidth="1"/>
    <col min="6" max="6" width="3.140625" style="94" customWidth="1"/>
    <col min="7" max="7" width="6.28515625" style="94" customWidth="1"/>
    <col min="8" max="8" width="4.5703125" style="94" customWidth="1"/>
    <col min="9" max="9" width="1.5703125" style="94" customWidth="1"/>
    <col min="10" max="12" width="9.140625" style="94"/>
    <col min="13" max="13" width="10" style="94" customWidth="1"/>
    <col min="14" max="14" width="12.28515625" style="94" customWidth="1"/>
    <col min="15" max="15" width="15.140625" style="94" customWidth="1"/>
    <col min="16" max="16" width="14.5703125" style="94" customWidth="1"/>
    <col min="17" max="16384" width="9.140625" style="94"/>
  </cols>
  <sheetData>
    <row r="1" spans="2:16" x14ac:dyDescent="0.2">
      <c r="J1" s="162" t="s">
        <v>55</v>
      </c>
      <c r="K1" s="162"/>
      <c r="L1" s="162"/>
      <c r="M1" s="162"/>
      <c r="N1" s="162"/>
      <c r="O1" s="186"/>
      <c r="P1" s="186"/>
    </row>
    <row r="2" spans="2:16" x14ac:dyDescent="0.2">
      <c r="J2" s="162" t="s">
        <v>5</v>
      </c>
      <c r="K2" s="162"/>
      <c r="L2" s="162"/>
      <c r="M2" s="162"/>
      <c r="N2" s="162"/>
      <c r="O2" s="186"/>
      <c r="P2" s="186"/>
    </row>
    <row r="3" spans="2:16" x14ac:dyDescent="0.2">
      <c r="J3" s="162" t="s">
        <v>128</v>
      </c>
      <c r="K3" s="162"/>
      <c r="L3" s="162"/>
      <c r="M3" s="162"/>
      <c r="N3" s="162"/>
      <c r="O3" s="186"/>
      <c r="P3" s="186"/>
    </row>
    <row r="4" spans="2:16" x14ac:dyDescent="0.2">
      <c r="J4" s="205" t="s">
        <v>7</v>
      </c>
      <c r="K4" s="205"/>
      <c r="L4" s="205"/>
      <c r="M4" s="205"/>
      <c r="N4" s="205"/>
      <c r="O4" s="186"/>
      <c r="P4" s="186"/>
    </row>
    <row r="5" spans="2:16" x14ac:dyDescent="0.2">
      <c r="J5" s="205" t="s">
        <v>398</v>
      </c>
      <c r="K5" s="205"/>
      <c r="L5" s="205"/>
      <c r="M5" s="205"/>
      <c r="N5" s="205"/>
      <c r="O5" s="186"/>
      <c r="P5" s="186"/>
    </row>
    <row r="7" spans="2:16" x14ac:dyDescent="0.2">
      <c r="J7" s="162" t="s">
        <v>58</v>
      </c>
      <c r="K7" s="162"/>
      <c r="L7" s="162"/>
      <c r="M7" s="162"/>
      <c r="N7" s="162"/>
      <c r="O7" s="186"/>
      <c r="P7" s="186"/>
    </row>
    <row r="8" spans="2:16" x14ac:dyDescent="0.2">
      <c r="J8" s="162" t="s">
        <v>5</v>
      </c>
      <c r="K8" s="162"/>
      <c r="L8" s="162"/>
      <c r="M8" s="162"/>
      <c r="N8" s="162"/>
      <c r="O8" s="186"/>
      <c r="P8" s="186"/>
    </row>
    <row r="9" spans="2:16" x14ac:dyDescent="0.2">
      <c r="J9" s="162" t="s">
        <v>6</v>
      </c>
      <c r="K9" s="162"/>
      <c r="L9" s="162"/>
      <c r="M9" s="162"/>
      <c r="N9" s="162"/>
      <c r="O9" s="186"/>
      <c r="P9" s="186"/>
    </row>
    <row r="10" spans="2:16" x14ac:dyDescent="0.2">
      <c r="J10" s="162" t="s">
        <v>7</v>
      </c>
      <c r="K10" s="162"/>
      <c r="L10" s="162"/>
      <c r="M10" s="162"/>
      <c r="N10" s="162"/>
      <c r="O10" s="186"/>
      <c r="P10" s="186"/>
    </row>
    <row r="11" spans="2:16" x14ac:dyDescent="0.2">
      <c r="J11" s="162" t="s">
        <v>331</v>
      </c>
      <c r="K11" s="162"/>
      <c r="L11" s="162"/>
      <c r="M11" s="162"/>
      <c r="N11" s="162"/>
      <c r="O11" s="186"/>
      <c r="P11" s="186"/>
    </row>
    <row r="14" spans="2:16" ht="15.75" x14ac:dyDescent="0.2">
      <c r="B14" s="174" t="s">
        <v>180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86"/>
      <c r="P14" s="186"/>
    </row>
    <row r="15" spans="2:16" ht="11.25" customHeight="1" x14ac:dyDescent="0.2"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2:16" x14ac:dyDescent="0.2">
      <c r="B16" s="187" t="s">
        <v>171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8"/>
      <c r="P16" s="188"/>
    </row>
    <row r="17" spans="2:16" ht="15.75" x14ac:dyDescent="0.25">
      <c r="B17" s="192" t="s">
        <v>9</v>
      </c>
      <c r="C17" s="159"/>
      <c r="D17" s="159"/>
      <c r="E17" s="159"/>
      <c r="F17" s="159"/>
      <c r="G17" s="159"/>
      <c r="H17" s="193"/>
      <c r="I17" s="202"/>
      <c r="J17" s="203"/>
      <c r="K17" s="203"/>
      <c r="L17" s="203"/>
      <c r="M17" s="204"/>
      <c r="N17" s="103"/>
      <c r="O17" s="189" t="s">
        <v>293</v>
      </c>
      <c r="P17" s="211" t="s">
        <v>14</v>
      </c>
    </row>
    <row r="18" spans="2:16" ht="15.75" x14ac:dyDescent="0.2">
      <c r="B18" s="197" t="s">
        <v>10</v>
      </c>
      <c r="C18" s="198"/>
      <c r="D18" s="198"/>
      <c r="E18" s="198"/>
      <c r="F18" s="198"/>
      <c r="G18" s="198"/>
      <c r="H18" s="199"/>
      <c r="I18" s="197" t="s">
        <v>12</v>
      </c>
      <c r="J18" s="198"/>
      <c r="K18" s="198"/>
      <c r="L18" s="198"/>
      <c r="M18" s="199"/>
      <c r="N18" s="105" t="s">
        <v>14</v>
      </c>
      <c r="O18" s="190"/>
      <c r="P18" s="212"/>
    </row>
    <row r="19" spans="2:16" ht="15.75" x14ac:dyDescent="0.25">
      <c r="B19" s="194" t="s">
        <v>11</v>
      </c>
      <c r="C19" s="195"/>
      <c r="D19" s="195"/>
      <c r="E19" s="195"/>
      <c r="F19" s="195"/>
      <c r="G19" s="195"/>
      <c r="H19" s="196"/>
      <c r="I19" s="206"/>
      <c r="J19" s="207"/>
      <c r="K19" s="207"/>
      <c r="L19" s="207"/>
      <c r="M19" s="208"/>
      <c r="N19" s="107"/>
      <c r="O19" s="191"/>
      <c r="P19" s="213"/>
    </row>
    <row r="20" spans="2:16" ht="15.75" x14ac:dyDescent="0.2">
      <c r="B20" s="200">
        <v>1</v>
      </c>
      <c r="C20" s="166"/>
      <c r="D20" s="166"/>
      <c r="E20" s="166"/>
      <c r="F20" s="166"/>
      <c r="G20" s="166"/>
      <c r="H20" s="201"/>
      <c r="I20" s="200">
        <v>2</v>
      </c>
      <c r="J20" s="166"/>
      <c r="K20" s="166"/>
      <c r="L20" s="166"/>
      <c r="M20" s="201"/>
      <c r="N20" s="109">
        <v>3</v>
      </c>
      <c r="O20" s="31">
        <v>4</v>
      </c>
      <c r="P20" s="31">
        <v>5</v>
      </c>
    </row>
    <row r="21" spans="2:16" ht="23.25" customHeight="1" x14ac:dyDescent="0.2">
      <c r="B21" s="53" t="s">
        <v>16</v>
      </c>
      <c r="C21" s="113" t="s">
        <v>43</v>
      </c>
      <c r="D21" s="113" t="s">
        <v>1</v>
      </c>
      <c r="E21" s="113" t="s">
        <v>18</v>
      </c>
      <c r="F21" s="113" t="s">
        <v>1</v>
      </c>
      <c r="G21" s="113" t="s">
        <v>2</v>
      </c>
      <c r="H21" s="114" t="s">
        <v>16</v>
      </c>
      <c r="I21" s="115"/>
      <c r="J21" s="177" t="s">
        <v>44</v>
      </c>
      <c r="K21" s="177"/>
      <c r="L21" s="177"/>
      <c r="M21" s="178"/>
      <c r="N21" s="111">
        <f>N22</f>
        <v>109.4</v>
      </c>
      <c r="O21" s="125">
        <f>O22</f>
        <v>0</v>
      </c>
      <c r="P21" s="125">
        <f>N21+O21</f>
        <v>109.4</v>
      </c>
    </row>
    <row r="22" spans="2:16" ht="120" customHeight="1" x14ac:dyDescent="0.2">
      <c r="B22" s="57" t="s">
        <v>16</v>
      </c>
      <c r="C22" s="116" t="s">
        <v>43</v>
      </c>
      <c r="D22" s="116" t="s">
        <v>45</v>
      </c>
      <c r="E22" s="116" t="s">
        <v>46</v>
      </c>
      <c r="F22" s="116" t="s">
        <v>37</v>
      </c>
      <c r="G22" s="116" t="s">
        <v>2</v>
      </c>
      <c r="H22" s="58" t="s">
        <v>47</v>
      </c>
      <c r="I22" s="53"/>
      <c r="J22" s="169" t="s">
        <v>59</v>
      </c>
      <c r="K22" s="169"/>
      <c r="L22" s="169"/>
      <c r="M22" s="170"/>
      <c r="N22" s="117">
        <v>109.4</v>
      </c>
      <c r="O22" s="126"/>
      <c r="P22" s="126">
        <f>N22+O22</f>
        <v>109.4</v>
      </c>
    </row>
    <row r="26" spans="2:16" x14ac:dyDescent="0.2">
      <c r="B26" s="171" t="s">
        <v>394</v>
      </c>
      <c r="C26" s="171"/>
      <c r="D26" s="171"/>
      <c r="E26" s="171"/>
      <c r="F26" s="171"/>
      <c r="G26" s="171"/>
      <c r="H26" s="171"/>
      <c r="I26" s="171"/>
      <c r="J26" s="171"/>
      <c r="K26" s="171"/>
    </row>
    <row r="27" spans="2:16" x14ac:dyDescent="0.2">
      <c r="B27" s="176" t="s">
        <v>128</v>
      </c>
      <c r="C27" s="176"/>
      <c r="D27" s="176"/>
      <c r="E27" s="176"/>
      <c r="F27" s="176"/>
      <c r="G27" s="176"/>
      <c r="H27" s="176"/>
      <c r="I27" s="176"/>
      <c r="J27" s="176"/>
      <c r="K27" s="176"/>
    </row>
    <row r="28" spans="2:16" x14ac:dyDescent="0.2">
      <c r="B28" s="176" t="s">
        <v>7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5"/>
      <c r="M28" s="175"/>
      <c r="N28" s="175"/>
      <c r="O28" s="175"/>
      <c r="P28" s="175"/>
    </row>
    <row r="29" spans="2:16" x14ac:dyDescent="0.2">
      <c r="B29" s="94" t="s">
        <v>390</v>
      </c>
    </row>
  </sheetData>
  <mergeCells count="30">
    <mergeCell ref="B18:H18"/>
    <mergeCell ref="I18:M18"/>
    <mergeCell ref="O17:O19"/>
    <mergeCell ref="P17:P19"/>
    <mergeCell ref="J1:P1"/>
    <mergeCell ref="J2:P2"/>
    <mergeCell ref="J3:P3"/>
    <mergeCell ref="J4:P4"/>
    <mergeCell ref="J5:P5"/>
    <mergeCell ref="J7:P7"/>
    <mergeCell ref="J8:P8"/>
    <mergeCell ref="J9:P9"/>
    <mergeCell ref="J10:P10"/>
    <mergeCell ref="J11:P11"/>
    <mergeCell ref="B28:K28"/>
    <mergeCell ref="L28:N28"/>
    <mergeCell ref="O28:P28"/>
    <mergeCell ref="B14:P14"/>
    <mergeCell ref="B16:P16"/>
    <mergeCell ref="J22:M22"/>
    <mergeCell ref="B26:K26"/>
    <mergeCell ref="B27:K27"/>
    <mergeCell ref="B19:H19"/>
    <mergeCell ref="I19:M19"/>
    <mergeCell ref="B20:H20"/>
    <mergeCell ref="I20:M20"/>
    <mergeCell ref="J21:M21"/>
    <mergeCell ref="B15:N15"/>
    <mergeCell ref="B17:H17"/>
    <mergeCell ref="I17:M17"/>
  </mergeCells>
  <pageMargins left="0.70866141732283472" right="0.39370078740157483" top="0.78740157480314965" bottom="0.78740157480314965" header="0.31496062992125984" footer="0.31496062992125984"/>
  <pageSetup paperSize="9" scale="7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Q13" sqref="Q13"/>
    </sheetView>
  </sheetViews>
  <sheetFormatPr defaultRowHeight="15" x14ac:dyDescent="0.25"/>
  <cols>
    <col min="1" max="1" width="3" customWidth="1"/>
    <col min="2" max="2" width="6.5703125" customWidth="1"/>
    <col min="3" max="3" width="5.140625" customWidth="1"/>
    <col min="4" max="4" width="3.5703125" customWidth="1"/>
    <col min="5" max="5" width="5.28515625" customWidth="1"/>
    <col min="6" max="6" width="1.85546875" customWidth="1"/>
    <col min="7" max="7" width="9.140625" hidden="1" customWidth="1"/>
    <col min="8" max="8" width="9" hidden="1" customWidth="1"/>
    <col min="9" max="9" width="9.140625" customWidth="1"/>
    <col min="12" max="13" width="9.140625" customWidth="1"/>
    <col min="14" max="14" width="12.7109375" customWidth="1"/>
  </cols>
  <sheetData>
    <row r="1" spans="1:14" ht="18.75" x14ac:dyDescent="0.25">
      <c r="A1" s="1"/>
      <c r="B1" s="1"/>
      <c r="C1" s="1"/>
      <c r="D1" s="1"/>
      <c r="E1" s="1"/>
      <c r="F1" s="1"/>
      <c r="G1" s="1"/>
      <c r="H1" s="1"/>
      <c r="I1" s="1"/>
      <c r="J1" s="234" t="s">
        <v>60</v>
      </c>
      <c r="K1" s="234"/>
      <c r="L1" s="234"/>
      <c r="M1" s="234"/>
      <c r="N1" s="234"/>
    </row>
    <row r="2" spans="1:14" ht="18.75" x14ac:dyDescent="0.25">
      <c r="A2" s="1"/>
      <c r="B2" s="1"/>
      <c r="C2" s="1"/>
      <c r="D2" s="1"/>
      <c r="E2" s="1"/>
      <c r="F2" s="1"/>
      <c r="G2" s="1"/>
      <c r="H2" s="1"/>
      <c r="I2" s="1"/>
      <c r="J2" s="234" t="s">
        <v>5</v>
      </c>
      <c r="K2" s="234"/>
      <c r="L2" s="234"/>
      <c r="M2" s="234"/>
      <c r="N2" s="234"/>
    </row>
    <row r="3" spans="1:14" ht="18.75" x14ac:dyDescent="0.25">
      <c r="A3" s="1"/>
      <c r="B3" s="1"/>
      <c r="C3" s="1"/>
      <c r="D3" s="1"/>
      <c r="E3" s="1"/>
      <c r="F3" s="1"/>
      <c r="G3" s="1"/>
      <c r="H3" s="1"/>
      <c r="I3" s="1"/>
      <c r="J3" s="234" t="s">
        <v>6</v>
      </c>
      <c r="K3" s="234"/>
      <c r="L3" s="234"/>
      <c r="M3" s="234"/>
      <c r="N3" s="234"/>
    </row>
    <row r="4" spans="1:14" ht="18.75" x14ac:dyDescent="0.25">
      <c r="A4" s="1"/>
      <c r="B4" s="1"/>
      <c r="C4" s="1"/>
      <c r="D4" s="1"/>
      <c r="E4" s="1"/>
      <c r="F4" s="1"/>
      <c r="G4" s="1"/>
      <c r="H4" s="1"/>
      <c r="I4" s="1"/>
      <c r="J4" s="234" t="s">
        <v>7</v>
      </c>
      <c r="K4" s="234"/>
      <c r="L4" s="234"/>
      <c r="M4" s="234"/>
      <c r="N4" s="234"/>
    </row>
    <row r="5" spans="1:14" ht="18.75" x14ac:dyDescent="0.25">
      <c r="A5" s="1"/>
      <c r="B5" s="1"/>
      <c r="C5" s="1"/>
      <c r="D5" s="1"/>
      <c r="E5" s="1"/>
      <c r="F5" s="1"/>
      <c r="G5" s="1"/>
      <c r="H5" s="1"/>
      <c r="I5" s="1"/>
      <c r="J5" s="234" t="s">
        <v>178</v>
      </c>
      <c r="K5" s="234"/>
      <c r="L5" s="234"/>
      <c r="M5" s="234"/>
      <c r="N5" s="234"/>
    </row>
    <row r="6" spans="1:14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6.5" x14ac:dyDescent="0.25">
      <c r="A7" s="1"/>
      <c r="B7" s="235" t="s">
        <v>181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</row>
    <row r="8" spans="1:14" ht="15.75" x14ac:dyDescent="0.25">
      <c r="A8" s="1"/>
      <c r="B8" s="233" t="s">
        <v>13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</row>
    <row r="9" spans="1:14" ht="16.5" x14ac:dyDescent="0.25">
      <c r="A9" s="1"/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6"/>
      <c r="N9" s="7" t="s">
        <v>61</v>
      </c>
    </row>
    <row r="10" spans="1:14" ht="16.5" x14ac:dyDescent="0.25">
      <c r="A10" s="1"/>
      <c r="B10" s="217" t="s">
        <v>12</v>
      </c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9"/>
      <c r="N10" s="4" t="s">
        <v>62</v>
      </c>
    </row>
    <row r="11" spans="1:14" ht="16.5" x14ac:dyDescent="0.25">
      <c r="A11" s="1"/>
      <c r="B11" s="220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"/>
    </row>
    <row r="12" spans="1:14" ht="16.5" x14ac:dyDescent="0.25">
      <c r="A12" s="1"/>
      <c r="B12" s="223">
        <v>1</v>
      </c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  <c r="N12" s="3">
        <v>2</v>
      </c>
    </row>
    <row r="13" spans="1:14" ht="57" customHeight="1" x14ac:dyDescent="0.25">
      <c r="A13" s="1"/>
      <c r="B13" s="226" t="s">
        <v>63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  <c r="N13" s="5"/>
    </row>
    <row r="14" spans="1:14" ht="41.25" customHeight="1" x14ac:dyDescent="0.25">
      <c r="A14" s="1"/>
      <c r="B14" s="229" t="s">
        <v>64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1"/>
      <c r="N14" s="8">
        <v>100</v>
      </c>
    </row>
    <row r="15" spans="1:14" ht="40.5" customHeight="1" x14ac:dyDescent="0.25">
      <c r="A15" s="1"/>
      <c r="B15" s="229" t="s">
        <v>65</v>
      </c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1"/>
      <c r="N15" s="8">
        <v>100</v>
      </c>
    </row>
    <row r="16" spans="1:14" ht="24.75" customHeight="1" x14ac:dyDescent="0.25">
      <c r="B16" s="229" t="s">
        <v>66</v>
      </c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1"/>
      <c r="N16" s="8">
        <v>100</v>
      </c>
    </row>
    <row r="17" spans="2:16" ht="60.75" customHeight="1" x14ac:dyDescent="0.25">
      <c r="B17" s="229" t="s">
        <v>67</v>
      </c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1"/>
      <c r="N17" s="8">
        <v>100</v>
      </c>
    </row>
    <row r="18" spans="2:16" ht="60.75" customHeight="1" x14ac:dyDescent="0.25">
      <c r="B18" s="229" t="s">
        <v>68</v>
      </c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1"/>
      <c r="N18" s="8">
        <v>100</v>
      </c>
    </row>
    <row r="19" spans="2:16" ht="42" customHeight="1" x14ac:dyDescent="0.25">
      <c r="B19" s="229" t="s">
        <v>69</v>
      </c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1"/>
      <c r="N19" s="8">
        <v>100</v>
      </c>
    </row>
    <row r="20" spans="2:16" ht="97.5" customHeight="1" x14ac:dyDescent="0.25">
      <c r="B20" s="229" t="s">
        <v>70</v>
      </c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1"/>
      <c r="N20" s="9">
        <v>100</v>
      </c>
    </row>
    <row r="21" spans="2:16" ht="18.75" x14ac:dyDescent="0.25"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6"/>
    </row>
    <row r="24" spans="2:16" s="94" customFormat="1" x14ac:dyDescent="0.2">
      <c r="B24" s="171" t="s">
        <v>394</v>
      </c>
      <c r="C24" s="171"/>
      <c r="D24" s="171"/>
      <c r="E24" s="171"/>
      <c r="F24" s="171"/>
      <c r="G24" s="171"/>
      <c r="H24" s="171"/>
      <c r="I24" s="171"/>
      <c r="J24" s="171"/>
      <c r="K24" s="171"/>
    </row>
    <row r="25" spans="2:16" s="94" customFormat="1" x14ac:dyDescent="0.2">
      <c r="B25" s="176" t="s">
        <v>128</v>
      </c>
      <c r="C25" s="176"/>
      <c r="D25" s="176"/>
      <c r="E25" s="176"/>
      <c r="F25" s="176"/>
      <c r="G25" s="176"/>
      <c r="H25" s="176"/>
      <c r="I25" s="176"/>
      <c r="J25" s="176"/>
      <c r="K25" s="176"/>
    </row>
    <row r="26" spans="2:16" s="94" customFormat="1" x14ac:dyDescent="0.2">
      <c r="B26" s="176" t="s">
        <v>7</v>
      </c>
      <c r="C26" s="176"/>
      <c r="D26" s="176"/>
      <c r="E26" s="176"/>
      <c r="F26" s="176"/>
      <c r="G26" s="176"/>
      <c r="H26" s="176"/>
      <c r="I26" s="176"/>
      <c r="J26" s="176"/>
      <c r="K26" s="176"/>
      <c r="L26" s="175"/>
      <c r="M26" s="175"/>
      <c r="N26" s="175"/>
      <c r="O26" s="175"/>
      <c r="P26" s="175"/>
    </row>
    <row r="27" spans="2:16" s="94" customFormat="1" x14ac:dyDescent="0.2">
      <c r="B27" s="94" t="s">
        <v>390</v>
      </c>
    </row>
  </sheetData>
  <mergeCells count="25">
    <mergeCell ref="B8:N8"/>
    <mergeCell ref="J1:N1"/>
    <mergeCell ref="J2:N2"/>
    <mergeCell ref="J3:N3"/>
    <mergeCell ref="J4:N4"/>
    <mergeCell ref="J5:N5"/>
    <mergeCell ref="B7:N7"/>
    <mergeCell ref="B14:M14"/>
    <mergeCell ref="B21:M21"/>
    <mergeCell ref="B15:M15"/>
    <mergeCell ref="B16:M16"/>
    <mergeCell ref="B17:M17"/>
    <mergeCell ref="B18:M18"/>
    <mergeCell ref="B19:M19"/>
    <mergeCell ref="B20:M20"/>
    <mergeCell ref="B9:M9"/>
    <mergeCell ref="B10:M10"/>
    <mergeCell ref="B11:M11"/>
    <mergeCell ref="B12:M12"/>
    <mergeCell ref="B13:M13"/>
    <mergeCell ref="B26:K26"/>
    <mergeCell ref="L26:N26"/>
    <mergeCell ref="O26:P26"/>
    <mergeCell ref="B24:K24"/>
    <mergeCell ref="B25:K25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8"/>
  <sheetViews>
    <sheetView workbookViewId="0">
      <selection activeCell="J5" sqref="J5:P5"/>
    </sheetView>
  </sheetViews>
  <sheetFormatPr defaultRowHeight="15" x14ac:dyDescent="0.2"/>
  <cols>
    <col min="1" max="1" width="6" style="94" customWidth="1"/>
    <col min="2" max="2" width="20.140625" style="94" customWidth="1"/>
    <col min="3" max="3" width="4.7109375" style="94" customWidth="1"/>
    <col min="4" max="4" width="4.42578125" style="94" customWidth="1"/>
    <col min="5" max="5" width="3.28515625" style="94" customWidth="1"/>
    <col min="6" max="6" width="2.42578125" style="94" customWidth="1"/>
    <col min="7" max="7" width="2.7109375" style="94" customWidth="1"/>
    <col min="8" max="9" width="3.5703125" style="94" customWidth="1"/>
    <col min="10" max="10" width="4.140625" style="94" customWidth="1"/>
    <col min="11" max="11" width="2.140625" style="94" customWidth="1"/>
    <col min="12" max="12" width="4.42578125" style="94" customWidth="1"/>
    <col min="13" max="13" width="4.5703125" style="94" customWidth="1"/>
    <col min="14" max="14" width="14.5703125" style="94" customWidth="1"/>
    <col min="15" max="15" width="15.28515625" style="94" customWidth="1"/>
    <col min="16" max="16" width="17.28515625" style="94" customWidth="1"/>
    <col min="17" max="16384" width="9.140625" style="94"/>
  </cols>
  <sheetData>
    <row r="1" spans="1:16" x14ac:dyDescent="0.2">
      <c r="J1" s="162" t="s">
        <v>55</v>
      </c>
      <c r="K1" s="162"/>
      <c r="L1" s="162"/>
      <c r="M1" s="162"/>
      <c r="N1" s="162"/>
      <c r="O1" s="162"/>
      <c r="P1" s="162"/>
    </row>
    <row r="2" spans="1:16" x14ac:dyDescent="0.2">
      <c r="J2" s="162" t="s">
        <v>344</v>
      </c>
      <c r="K2" s="162"/>
      <c r="L2" s="162"/>
      <c r="M2" s="162"/>
      <c r="N2" s="162"/>
      <c r="O2" s="162"/>
      <c r="P2" s="162"/>
    </row>
    <row r="3" spans="1:16" x14ac:dyDescent="0.2">
      <c r="J3" s="162" t="s">
        <v>6</v>
      </c>
      <c r="K3" s="162"/>
      <c r="L3" s="162"/>
      <c r="M3" s="162"/>
      <c r="N3" s="162"/>
      <c r="O3" s="162"/>
      <c r="P3" s="162"/>
    </row>
    <row r="4" spans="1:16" x14ac:dyDescent="0.2">
      <c r="J4" s="162" t="s">
        <v>7</v>
      </c>
      <c r="K4" s="162"/>
      <c r="L4" s="162"/>
      <c r="M4" s="162"/>
      <c r="N4" s="162"/>
      <c r="O4" s="162"/>
      <c r="P4" s="162"/>
    </row>
    <row r="5" spans="1:16" x14ac:dyDescent="0.2">
      <c r="J5" s="162" t="s">
        <v>397</v>
      </c>
      <c r="K5" s="162"/>
      <c r="L5" s="162"/>
      <c r="M5" s="162"/>
      <c r="N5" s="162"/>
      <c r="O5" s="162"/>
      <c r="P5" s="162"/>
    </row>
    <row r="7" spans="1:16" x14ac:dyDescent="0.2">
      <c r="B7" s="127"/>
      <c r="C7" s="127"/>
      <c r="D7" s="127"/>
      <c r="E7" s="127"/>
      <c r="F7" s="127"/>
      <c r="G7" s="127"/>
      <c r="H7" s="127"/>
      <c r="I7" s="127"/>
      <c r="J7" s="236" t="s">
        <v>343</v>
      </c>
      <c r="K7" s="162"/>
      <c r="L7" s="162"/>
      <c r="M7" s="162"/>
      <c r="N7" s="162"/>
      <c r="O7" s="162"/>
      <c r="P7" s="162"/>
    </row>
    <row r="8" spans="1:16" x14ac:dyDescent="0.2">
      <c r="J8" s="236" t="s">
        <v>344</v>
      </c>
      <c r="K8" s="162"/>
      <c r="L8" s="162"/>
      <c r="M8" s="162"/>
      <c r="N8" s="162"/>
      <c r="O8" s="162"/>
      <c r="P8" s="162"/>
    </row>
    <row r="9" spans="1:16" x14ac:dyDescent="0.2">
      <c r="B9" s="127"/>
      <c r="C9" s="127"/>
      <c r="D9" s="127"/>
      <c r="E9" s="127"/>
      <c r="F9" s="127"/>
      <c r="G9" s="127"/>
      <c r="H9" s="127"/>
      <c r="I9" s="127"/>
      <c r="J9" s="236" t="s">
        <v>6</v>
      </c>
      <c r="K9" s="162"/>
      <c r="L9" s="162"/>
      <c r="M9" s="162"/>
      <c r="N9" s="162"/>
      <c r="O9" s="162"/>
      <c r="P9" s="162"/>
    </row>
    <row r="10" spans="1:16" x14ac:dyDescent="0.2">
      <c r="B10" s="127"/>
      <c r="C10" s="127"/>
      <c r="D10" s="127"/>
      <c r="E10" s="127"/>
      <c r="F10" s="127"/>
      <c r="G10" s="127"/>
      <c r="H10" s="127"/>
      <c r="I10" s="127"/>
      <c r="J10" s="236" t="s">
        <v>7</v>
      </c>
      <c r="K10" s="162"/>
      <c r="L10" s="162"/>
      <c r="M10" s="162"/>
      <c r="N10" s="162"/>
      <c r="O10" s="162"/>
      <c r="P10" s="162"/>
    </row>
    <row r="11" spans="1:16" x14ac:dyDescent="0.2">
      <c r="B11" s="127"/>
      <c r="C11" s="127"/>
      <c r="D11" s="127"/>
      <c r="E11" s="127"/>
      <c r="F11" s="127"/>
      <c r="G11" s="127"/>
      <c r="H11" s="127"/>
      <c r="I11" s="127"/>
      <c r="J11" s="236" t="s">
        <v>331</v>
      </c>
      <c r="K11" s="162"/>
      <c r="L11" s="162"/>
      <c r="M11" s="162"/>
      <c r="N11" s="162"/>
      <c r="O11" s="162"/>
      <c r="P11" s="162"/>
    </row>
    <row r="12" spans="1:16" x14ac:dyDescent="0.2"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8"/>
      <c r="N12" s="127"/>
    </row>
    <row r="13" spans="1:16" ht="15.75" x14ac:dyDescent="0.25">
      <c r="A13" s="242" t="s">
        <v>71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186"/>
      <c r="P13" s="186"/>
    </row>
    <row r="14" spans="1:16" ht="39" customHeight="1" x14ac:dyDescent="0.2">
      <c r="A14" s="243" t="s">
        <v>179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171"/>
      <c r="P14" s="171"/>
    </row>
    <row r="15" spans="1:16" ht="9" customHeight="1" x14ac:dyDescent="0.2"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6" ht="15" customHeight="1" x14ac:dyDescent="0.2"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241" t="s">
        <v>72</v>
      </c>
      <c r="O16" s="188"/>
      <c r="P16" s="188"/>
    </row>
    <row r="17" spans="1:16" ht="21" customHeight="1" x14ac:dyDescent="0.2">
      <c r="A17" s="256" t="s">
        <v>73</v>
      </c>
      <c r="B17" s="261" t="s">
        <v>74</v>
      </c>
      <c r="C17" s="262"/>
      <c r="D17" s="262"/>
      <c r="E17" s="262"/>
      <c r="F17" s="262"/>
      <c r="G17" s="262"/>
      <c r="H17" s="262"/>
      <c r="I17" s="262"/>
      <c r="J17" s="262"/>
      <c r="K17" s="263"/>
      <c r="L17" s="258" t="s">
        <v>75</v>
      </c>
      <c r="M17" s="258" t="s">
        <v>76</v>
      </c>
      <c r="N17" s="259" t="s">
        <v>14</v>
      </c>
      <c r="O17" s="237" t="s">
        <v>341</v>
      </c>
      <c r="P17" s="239" t="s">
        <v>14</v>
      </c>
    </row>
    <row r="18" spans="1:16" x14ac:dyDescent="0.2">
      <c r="A18" s="257"/>
      <c r="B18" s="264"/>
      <c r="C18" s="265"/>
      <c r="D18" s="265"/>
      <c r="E18" s="265"/>
      <c r="F18" s="265"/>
      <c r="G18" s="265"/>
      <c r="H18" s="265"/>
      <c r="I18" s="265"/>
      <c r="J18" s="265"/>
      <c r="K18" s="266"/>
      <c r="L18" s="258"/>
      <c r="M18" s="258"/>
      <c r="N18" s="260"/>
      <c r="O18" s="238"/>
      <c r="P18" s="240"/>
    </row>
    <row r="19" spans="1:16" ht="21.75" customHeight="1" x14ac:dyDescent="0.2">
      <c r="A19" s="129">
        <v>1</v>
      </c>
      <c r="B19" s="267">
        <v>2</v>
      </c>
      <c r="C19" s="268"/>
      <c r="D19" s="268"/>
      <c r="E19" s="268"/>
      <c r="F19" s="268"/>
      <c r="G19" s="268"/>
      <c r="H19" s="268"/>
      <c r="I19" s="268"/>
      <c r="J19" s="268"/>
      <c r="K19" s="269"/>
      <c r="L19" s="130">
        <v>3</v>
      </c>
      <c r="M19" s="130">
        <v>4</v>
      </c>
      <c r="N19" s="131">
        <v>5</v>
      </c>
      <c r="O19" s="42"/>
      <c r="P19" s="42"/>
    </row>
    <row r="20" spans="1:16" ht="16.5" customHeight="1" x14ac:dyDescent="0.2">
      <c r="A20" s="47"/>
      <c r="B20" s="270" t="s">
        <v>77</v>
      </c>
      <c r="C20" s="271"/>
      <c r="D20" s="271"/>
      <c r="E20" s="271"/>
      <c r="F20" s="271"/>
      <c r="G20" s="271"/>
      <c r="H20" s="271"/>
      <c r="I20" s="271"/>
      <c r="J20" s="271"/>
      <c r="K20" s="272"/>
      <c r="L20" s="132"/>
      <c r="M20" s="132"/>
      <c r="N20" s="133">
        <f>N22+N28+N30+N33+N36+N39+N41+N43+N45</f>
        <v>9611.5921899999994</v>
      </c>
      <c r="O20" s="112">
        <f>O22+O28+O30+O33+O36+O39+O41+O43+O45</f>
        <v>752.1</v>
      </c>
      <c r="P20" s="112">
        <f>P22+P28+P30+P33+P36+P39+P41+P43+P45</f>
        <v>10363.69219</v>
      </c>
    </row>
    <row r="21" spans="1:16" ht="18.75" customHeight="1" x14ac:dyDescent="0.2">
      <c r="A21" s="47"/>
      <c r="B21" s="273" t="s">
        <v>78</v>
      </c>
      <c r="C21" s="274"/>
      <c r="D21" s="274"/>
      <c r="E21" s="274"/>
      <c r="F21" s="274"/>
      <c r="G21" s="274"/>
      <c r="H21" s="274"/>
      <c r="I21" s="274"/>
      <c r="J21" s="274"/>
      <c r="K21" s="275"/>
      <c r="L21" s="131"/>
      <c r="M21" s="131"/>
      <c r="N21" s="134"/>
      <c r="O21" s="118"/>
      <c r="P21" s="118"/>
    </row>
    <row r="22" spans="1:16" ht="18.75" customHeight="1" x14ac:dyDescent="0.2">
      <c r="A22" s="135" t="s">
        <v>79</v>
      </c>
      <c r="B22" s="247" t="s">
        <v>80</v>
      </c>
      <c r="C22" s="248"/>
      <c r="D22" s="248"/>
      <c r="E22" s="248"/>
      <c r="F22" s="248"/>
      <c r="G22" s="248"/>
      <c r="H22" s="248"/>
      <c r="I22" s="248"/>
      <c r="J22" s="248"/>
      <c r="K22" s="249"/>
      <c r="L22" s="136" t="s">
        <v>20</v>
      </c>
      <c r="M22" s="136" t="s">
        <v>1</v>
      </c>
      <c r="N22" s="133">
        <f>SUM(N23:N27)</f>
        <v>5080.9707099999996</v>
      </c>
      <c r="O22" s="112">
        <f>SUM(O23:O27)</f>
        <v>12.3</v>
      </c>
      <c r="P22" s="112">
        <f>SUM(P23:P27)</f>
        <v>5093.2707099999998</v>
      </c>
    </row>
    <row r="23" spans="1:16" ht="42.75" customHeight="1" x14ac:dyDescent="0.2">
      <c r="A23" s="135"/>
      <c r="B23" s="250" t="s">
        <v>81</v>
      </c>
      <c r="C23" s="251"/>
      <c r="D23" s="251"/>
      <c r="E23" s="251"/>
      <c r="F23" s="251"/>
      <c r="G23" s="251"/>
      <c r="H23" s="251"/>
      <c r="I23" s="251"/>
      <c r="J23" s="251"/>
      <c r="K23" s="252"/>
      <c r="L23" s="137" t="s">
        <v>20</v>
      </c>
      <c r="M23" s="137" t="s">
        <v>45</v>
      </c>
      <c r="N23" s="138">
        <v>708.35</v>
      </c>
      <c r="O23" s="118"/>
      <c r="P23" s="118">
        <f>N23+O23</f>
        <v>708.35</v>
      </c>
    </row>
    <row r="24" spans="1:16" ht="23.25" customHeight="1" x14ac:dyDescent="0.2">
      <c r="A24" s="135"/>
      <c r="B24" s="276" t="s">
        <v>82</v>
      </c>
      <c r="C24" s="277"/>
      <c r="D24" s="277"/>
      <c r="E24" s="277"/>
      <c r="F24" s="277"/>
      <c r="G24" s="277"/>
      <c r="H24" s="277"/>
      <c r="I24" s="277"/>
      <c r="J24" s="277"/>
      <c r="K24" s="278"/>
      <c r="L24" s="137" t="s">
        <v>20</v>
      </c>
      <c r="M24" s="137" t="s">
        <v>83</v>
      </c>
      <c r="N24" s="138">
        <v>2010.6017099999999</v>
      </c>
      <c r="O24" s="118"/>
      <c r="P24" s="118">
        <f>N24+O24</f>
        <v>2010.6017099999999</v>
      </c>
    </row>
    <row r="25" spans="1:16" ht="42" customHeight="1" x14ac:dyDescent="0.2">
      <c r="A25" s="135"/>
      <c r="B25" s="250" t="s">
        <v>84</v>
      </c>
      <c r="C25" s="251"/>
      <c r="D25" s="251"/>
      <c r="E25" s="251"/>
      <c r="F25" s="251"/>
      <c r="G25" s="251"/>
      <c r="H25" s="251"/>
      <c r="I25" s="251"/>
      <c r="J25" s="251"/>
      <c r="K25" s="252"/>
      <c r="L25" s="137" t="s">
        <v>20</v>
      </c>
      <c r="M25" s="137" t="s">
        <v>0</v>
      </c>
      <c r="N25" s="138">
        <v>12.999000000000001</v>
      </c>
      <c r="O25" s="118"/>
      <c r="P25" s="118">
        <f>N25+O25</f>
        <v>12.999000000000001</v>
      </c>
    </row>
    <row r="26" spans="1:16" ht="21" customHeight="1" x14ac:dyDescent="0.2">
      <c r="A26" s="139"/>
      <c r="B26" s="244" t="s">
        <v>276</v>
      </c>
      <c r="C26" s="245"/>
      <c r="D26" s="245"/>
      <c r="E26" s="245"/>
      <c r="F26" s="245"/>
      <c r="G26" s="245"/>
      <c r="H26" s="245"/>
      <c r="I26" s="245"/>
      <c r="J26" s="245"/>
      <c r="K26" s="246"/>
      <c r="L26" s="140" t="s">
        <v>20</v>
      </c>
      <c r="M26" s="140" t="s">
        <v>39</v>
      </c>
      <c r="N26" s="141">
        <v>0</v>
      </c>
      <c r="O26" s="118"/>
      <c r="P26" s="118">
        <f>N26+O26</f>
        <v>0</v>
      </c>
    </row>
    <row r="27" spans="1:16" ht="18.75" customHeight="1" x14ac:dyDescent="0.2">
      <c r="A27" s="139"/>
      <c r="B27" s="244" t="s">
        <v>85</v>
      </c>
      <c r="C27" s="245"/>
      <c r="D27" s="245"/>
      <c r="E27" s="245"/>
      <c r="F27" s="245"/>
      <c r="G27" s="245"/>
      <c r="H27" s="245"/>
      <c r="I27" s="245"/>
      <c r="J27" s="245"/>
      <c r="K27" s="246"/>
      <c r="L27" s="140" t="s">
        <v>20</v>
      </c>
      <c r="M27" s="140" t="s">
        <v>86</v>
      </c>
      <c r="N27" s="141">
        <v>2349.02</v>
      </c>
      <c r="O27" s="118">
        <v>12.3</v>
      </c>
      <c r="P27" s="118">
        <f>N27+O27</f>
        <v>2361.3200000000002</v>
      </c>
    </row>
    <row r="28" spans="1:16" ht="23.25" customHeight="1" x14ac:dyDescent="0.2">
      <c r="A28" s="135" t="s">
        <v>87</v>
      </c>
      <c r="B28" s="247" t="s">
        <v>88</v>
      </c>
      <c r="C28" s="248"/>
      <c r="D28" s="248"/>
      <c r="E28" s="248"/>
      <c r="F28" s="248"/>
      <c r="G28" s="248"/>
      <c r="H28" s="248"/>
      <c r="I28" s="248"/>
      <c r="J28" s="248"/>
      <c r="K28" s="249"/>
      <c r="L28" s="136" t="s">
        <v>45</v>
      </c>
      <c r="M28" s="136" t="s">
        <v>1</v>
      </c>
      <c r="N28" s="142">
        <f>N29</f>
        <v>181.8</v>
      </c>
      <c r="O28" s="112"/>
      <c r="P28" s="112">
        <f>SUM(P29)</f>
        <v>181.8</v>
      </c>
    </row>
    <row r="29" spans="1:16" ht="41.25" customHeight="1" x14ac:dyDescent="0.2">
      <c r="A29" s="135"/>
      <c r="B29" s="250" t="s">
        <v>89</v>
      </c>
      <c r="C29" s="251"/>
      <c r="D29" s="251"/>
      <c r="E29" s="251"/>
      <c r="F29" s="251"/>
      <c r="G29" s="251"/>
      <c r="H29" s="251"/>
      <c r="I29" s="251"/>
      <c r="J29" s="251"/>
      <c r="K29" s="252"/>
      <c r="L29" s="137" t="s">
        <v>45</v>
      </c>
      <c r="M29" s="137" t="s">
        <v>53</v>
      </c>
      <c r="N29" s="138">
        <v>181.8</v>
      </c>
      <c r="O29" s="118"/>
      <c r="P29" s="118">
        <f>N29+O29</f>
        <v>181.8</v>
      </c>
    </row>
    <row r="30" spans="1:16" ht="42.75" customHeight="1" x14ac:dyDescent="0.2">
      <c r="A30" s="135" t="s">
        <v>90</v>
      </c>
      <c r="B30" s="247" t="s">
        <v>91</v>
      </c>
      <c r="C30" s="248"/>
      <c r="D30" s="248"/>
      <c r="E30" s="248"/>
      <c r="F30" s="248"/>
      <c r="G30" s="248"/>
      <c r="H30" s="248"/>
      <c r="I30" s="248"/>
      <c r="J30" s="248"/>
      <c r="K30" s="249"/>
      <c r="L30" s="136" t="s">
        <v>53</v>
      </c>
      <c r="M30" s="136" t="s">
        <v>1</v>
      </c>
      <c r="N30" s="142">
        <f>N31+N32</f>
        <v>328.584</v>
      </c>
      <c r="O30" s="112"/>
      <c r="P30" s="112">
        <f>SUM(P31:P32)</f>
        <v>328.584</v>
      </c>
    </row>
    <row r="31" spans="1:16" ht="80.25" customHeight="1" x14ac:dyDescent="0.2">
      <c r="A31" s="135"/>
      <c r="B31" s="250" t="s">
        <v>92</v>
      </c>
      <c r="C31" s="251"/>
      <c r="D31" s="251"/>
      <c r="E31" s="251"/>
      <c r="F31" s="251"/>
      <c r="G31" s="251"/>
      <c r="H31" s="251"/>
      <c r="I31" s="251"/>
      <c r="J31" s="251"/>
      <c r="K31" s="252"/>
      <c r="L31" s="137" t="s">
        <v>53</v>
      </c>
      <c r="M31" s="137" t="s">
        <v>93</v>
      </c>
      <c r="N31" s="138">
        <v>320.584</v>
      </c>
      <c r="O31" s="118"/>
      <c r="P31" s="118">
        <f>N31+O31</f>
        <v>320.584</v>
      </c>
    </row>
    <row r="32" spans="1:16" ht="60.75" customHeight="1" x14ac:dyDescent="0.2">
      <c r="A32" s="135"/>
      <c r="B32" s="250" t="s">
        <v>94</v>
      </c>
      <c r="C32" s="251"/>
      <c r="D32" s="251"/>
      <c r="E32" s="251"/>
      <c r="F32" s="251"/>
      <c r="G32" s="251"/>
      <c r="H32" s="251"/>
      <c r="I32" s="251"/>
      <c r="J32" s="251"/>
      <c r="K32" s="252"/>
      <c r="L32" s="137" t="s">
        <v>53</v>
      </c>
      <c r="M32" s="137" t="s">
        <v>95</v>
      </c>
      <c r="N32" s="138">
        <v>8</v>
      </c>
      <c r="O32" s="118"/>
      <c r="P32" s="118">
        <f>N32+O32</f>
        <v>8</v>
      </c>
    </row>
    <row r="33" spans="1:16" ht="27" customHeight="1" x14ac:dyDescent="0.2">
      <c r="A33" s="135" t="s">
        <v>96</v>
      </c>
      <c r="B33" s="247" t="s">
        <v>97</v>
      </c>
      <c r="C33" s="248"/>
      <c r="D33" s="248"/>
      <c r="E33" s="248"/>
      <c r="F33" s="248"/>
      <c r="G33" s="248"/>
      <c r="H33" s="248"/>
      <c r="I33" s="248"/>
      <c r="J33" s="248"/>
      <c r="K33" s="249"/>
      <c r="L33" s="136" t="s">
        <v>83</v>
      </c>
      <c r="M33" s="136" t="s">
        <v>1</v>
      </c>
      <c r="N33" s="142">
        <f>N34+N35</f>
        <v>1359.25748</v>
      </c>
      <c r="O33" s="112">
        <f>SUM(O34:O35)</f>
        <v>0</v>
      </c>
      <c r="P33" s="112">
        <f>SUM(P34:P35)</f>
        <v>1359.25748</v>
      </c>
    </row>
    <row r="34" spans="1:16" ht="29.25" customHeight="1" x14ac:dyDescent="0.2">
      <c r="A34" s="143"/>
      <c r="B34" s="250" t="s">
        <v>99</v>
      </c>
      <c r="C34" s="251"/>
      <c r="D34" s="251"/>
      <c r="E34" s="251"/>
      <c r="F34" s="251"/>
      <c r="G34" s="251"/>
      <c r="H34" s="251"/>
      <c r="I34" s="251"/>
      <c r="J34" s="251"/>
      <c r="K34" s="252"/>
      <c r="L34" s="137" t="s">
        <v>83</v>
      </c>
      <c r="M34" s="137" t="s">
        <v>93</v>
      </c>
      <c r="N34" s="138">
        <v>1353.25748</v>
      </c>
      <c r="O34" s="118"/>
      <c r="P34" s="118">
        <f>N34+O34</f>
        <v>1353.25748</v>
      </c>
    </row>
    <row r="35" spans="1:16" ht="46.5" customHeight="1" x14ac:dyDescent="0.2">
      <c r="A35" s="135"/>
      <c r="B35" s="250" t="s">
        <v>100</v>
      </c>
      <c r="C35" s="251"/>
      <c r="D35" s="251"/>
      <c r="E35" s="251"/>
      <c r="F35" s="251"/>
      <c r="G35" s="251"/>
      <c r="H35" s="251"/>
      <c r="I35" s="251"/>
      <c r="J35" s="251"/>
      <c r="K35" s="252"/>
      <c r="L35" s="137" t="s">
        <v>83</v>
      </c>
      <c r="M35" s="137" t="s">
        <v>101</v>
      </c>
      <c r="N35" s="134">
        <v>6</v>
      </c>
      <c r="O35" s="118"/>
      <c r="P35" s="118">
        <f>N35+O35</f>
        <v>6</v>
      </c>
    </row>
    <row r="36" spans="1:16" ht="23.25" customHeight="1" x14ac:dyDescent="0.2">
      <c r="A36" s="135" t="s">
        <v>102</v>
      </c>
      <c r="B36" s="247" t="s">
        <v>103</v>
      </c>
      <c r="C36" s="248"/>
      <c r="D36" s="248"/>
      <c r="E36" s="248"/>
      <c r="F36" s="248"/>
      <c r="G36" s="248"/>
      <c r="H36" s="248"/>
      <c r="I36" s="248"/>
      <c r="J36" s="248"/>
      <c r="K36" s="249"/>
      <c r="L36" s="136" t="s">
        <v>31</v>
      </c>
      <c r="M36" s="136" t="s">
        <v>1</v>
      </c>
      <c r="N36" s="133">
        <f>N37+N38</f>
        <v>408.5</v>
      </c>
      <c r="O36" s="112">
        <f>SUM(O37:O38)</f>
        <v>41.7</v>
      </c>
      <c r="P36" s="112">
        <f>SUM(P37:P38)</f>
        <v>450.2</v>
      </c>
    </row>
    <row r="37" spans="1:16" ht="23.25" customHeight="1" x14ac:dyDescent="0.2">
      <c r="A37" s="135"/>
      <c r="B37" s="250" t="s">
        <v>104</v>
      </c>
      <c r="C37" s="251"/>
      <c r="D37" s="251"/>
      <c r="E37" s="251"/>
      <c r="F37" s="251"/>
      <c r="G37" s="251"/>
      <c r="H37" s="251"/>
      <c r="I37" s="251"/>
      <c r="J37" s="251"/>
      <c r="K37" s="252"/>
      <c r="L37" s="137" t="s">
        <v>31</v>
      </c>
      <c r="M37" s="137" t="s">
        <v>45</v>
      </c>
      <c r="N37" s="134">
        <v>120</v>
      </c>
      <c r="O37" s="118"/>
      <c r="P37" s="118">
        <f>N37+O37</f>
        <v>120</v>
      </c>
    </row>
    <row r="38" spans="1:16" ht="24" customHeight="1" x14ac:dyDescent="0.2">
      <c r="A38" s="135"/>
      <c r="B38" s="250" t="s">
        <v>105</v>
      </c>
      <c r="C38" s="251"/>
      <c r="D38" s="251"/>
      <c r="E38" s="251"/>
      <c r="F38" s="251"/>
      <c r="G38" s="251"/>
      <c r="H38" s="251"/>
      <c r="I38" s="251"/>
      <c r="J38" s="251"/>
      <c r="K38" s="252"/>
      <c r="L38" s="137" t="s">
        <v>31</v>
      </c>
      <c r="M38" s="137" t="s">
        <v>53</v>
      </c>
      <c r="N38" s="138">
        <v>288.5</v>
      </c>
      <c r="O38" s="118">
        <v>41.7</v>
      </c>
      <c r="P38" s="118">
        <f>N38+O38</f>
        <v>330.2</v>
      </c>
    </row>
    <row r="39" spans="1:16" ht="26.25" customHeight="1" x14ac:dyDescent="0.2">
      <c r="A39" s="139" t="s">
        <v>106</v>
      </c>
      <c r="B39" s="253" t="s">
        <v>309</v>
      </c>
      <c r="C39" s="254"/>
      <c r="D39" s="254"/>
      <c r="E39" s="254"/>
      <c r="F39" s="254"/>
      <c r="G39" s="254"/>
      <c r="H39" s="254"/>
      <c r="I39" s="254"/>
      <c r="J39" s="254"/>
      <c r="K39" s="255"/>
      <c r="L39" s="144" t="s">
        <v>114</v>
      </c>
      <c r="M39" s="144" t="s">
        <v>1</v>
      </c>
      <c r="N39" s="145">
        <f>N40</f>
        <v>10</v>
      </c>
      <c r="O39" s="112">
        <f>O40</f>
        <v>0</v>
      </c>
      <c r="P39" s="112">
        <f>P40</f>
        <v>10</v>
      </c>
    </row>
    <row r="40" spans="1:16" ht="42.75" customHeight="1" x14ac:dyDescent="0.2">
      <c r="A40" s="139"/>
      <c r="B40" s="244" t="s">
        <v>310</v>
      </c>
      <c r="C40" s="245"/>
      <c r="D40" s="245"/>
      <c r="E40" s="245"/>
      <c r="F40" s="245"/>
      <c r="G40" s="245"/>
      <c r="H40" s="245"/>
      <c r="I40" s="245"/>
      <c r="J40" s="245"/>
      <c r="K40" s="246"/>
      <c r="L40" s="140" t="s">
        <v>114</v>
      </c>
      <c r="M40" s="140" t="s">
        <v>114</v>
      </c>
      <c r="N40" s="141">
        <v>10</v>
      </c>
      <c r="O40" s="118"/>
      <c r="P40" s="118">
        <f>N40+O40</f>
        <v>10</v>
      </c>
    </row>
    <row r="41" spans="1:16" ht="21.75" customHeight="1" x14ac:dyDescent="0.2">
      <c r="A41" s="139" t="s">
        <v>107</v>
      </c>
      <c r="B41" s="253" t="s">
        <v>165</v>
      </c>
      <c r="C41" s="254"/>
      <c r="D41" s="254"/>
      <c r="E41" s="254"/>
      <c r="F41" s="254"/>
      <c r="G41" s="254"/>
      <c r="H41" s="254"/>
      <c r="I41" s="254"/>
      <c r="J41" s="254"/>
      <c r="K41" s="255"/>
      <c r="L41" s="144" t="s">
        <v>98</v>
      </c>
      <c r="M41" s="144" t="s">
        <v>1</v>
      </c>
      <c r="N41" s="145">
        <f>N42</f>
        <v>2172.48</v>
      </c>
      <c r="O41" s="112">
        <f>O42</f>
        <v>698.1</v>
      </c>
      <c r="P41" s="112">
        <f>P42</f>
        <v>2870.58</v>
      </c>
    </row>
    <row r="42" spans="1:16" ht="24.75" customHeight="1" x14ac:dyDescent="0.2">
      <c r="A42" s="139"/>
      <c r="B42" s="244" t="s">
        <v>108</v>
      </c>
      <c r="C42" s="245"/>
      <c r="D42" s="245"/>
      <c r="E42" s="245"/>
      <c r="F42" s="245"/>
      <c r="G42" s="245"/>
      <c r="H42" s="245"/>
      <c r="I42" s="245"/>
      <c r="J42" s="245"/>
      <c r="K42" s="246"/>
      <c r="L42" s="140" t="s">
        <v>98</v>
      </c>
      <c r="M42" s="140" t="s">
        <v>20</v>
      </c>
      <c r="N42" s="141">
        <v>2172.48</v>
      </c>
      <c r="O42" s="118">
        <v>698.1</v>
      </c>
      <c r="P42" s="118">
        <f>N42+O42</f>
        <v>2870.58</v>
      </c>
    </row>
    <row r="43" spans="1:16" ht="27.75" customHeight="1" x14ac:dyDescent="0.2">
      <c r="A43" s="135" t="s">
        <v>111</v>
      </c>
      <c r="B43" s="247" t="s">
        <v>109</v>
      </c>
      <c r="C43" s="248"/>
      <c r="D43" s="248"/>
      <c r="E43" s="248"/>
      <c r="F43" s="248"/>
      <c r="G43" s="248"/>
      <c r="H43" s="248"/>
      <c r="I43" s="248"/>
      <c r="J43" s="248"/>
      <c r="K43" s="249"/>
      <c r="L43" s="136" t="s">
        <v>39</v>
      </c>
      <c r="M43" s="136" t="s">
        <v>1</v>
      </c>
      <c r="N43" s="142">
        <f>N44</f>
        <v>10</v>
      </c>
      <c r="O43" s="112">
        <f>O44</f>
        <v>0</v>
      </c>
      <c r="P43" s="112">
        <f>P44</f>
        <v>10</v>
      </c>
    </row>
    <row r="44" spans="1:16" ht="22.5" customHeight="1" x14ac:dyDescent="0.2">
      <c r="A44" s="135"/>
      <c r="B44" s="250" t="s">
        <v>110</v>
      </c>
      <c r="C44" s="251"/>
      <c r="D44" s="251"/>
      <c r="E44" s="251"/>
      <c r="F44" s="251"/>
      <c r="G44" s="251"/>
      <c r="H44" s="251"/>
      <c r="I44" s="251"/>
      <c r="J44" s="251"/>
      <c r="K44" s="252"/>
      <c r="L44" s="137" t="s">
        <v>39</v>
      </c>
      <c r="M44" s="137" t="s">
        <v>45</v>
      </c>
      <c r="N44" s="138">
        <v>10</v>
      </c>
      <c r="O44" s="118"/>
      <c r="P44" s="118">
        <f>N44+O44</f>
        <v>10</v>
      </c>
    </row>
    <row r="45" spans="1:16" ht="15.75" x14ac:dyDescent="0.2">
      <c r="A45" s="135" t="s">
        <v>342</v>
      </c>
      <c r="B45" s="247" t="s">
        <v>112</v>
      </c>
      <c r="C45" s="248"/>
      <c r="D45" s="248"/>
      <c r="E45" s="248"/>
      <c r="F45" s="248"/>
      <c r="G45" s="248"/>
      <c r="H45" s="248"/>
      <c r="I45" s="248"/>
      <c r="J45" s="248"/>
      <c r="K45" s="249"/>
      <c r="L45" s="136" t="s">
        <v>101</v>
      </c>
      <c r="M45" s="136" t="s">
        <v>1</v>
      </c>
      <c r="N45" s="142">
        <f>N46</f>
        <v>60</v>
      </c>
      <c r="O45" s="112"/>
      <c r="P45" s="112">
        <f>N45+O45</f>
        <v>60</v>
      </c>
    </row>
    <row r="46" spans="1:16" ht="18.75" customHeight="1" x14ac:dyDescent="0.2">
      <c r="A46" s="135"/>
      <c r="B46" s="250" t="s">
        <v>113</v>
      </c>
      <c r="C46" s="251"/>
      <c r="D46" s="251"/>
      <c r="E46" s="251"/>
      <c r="F46" s="251"/>
      <c r="G46" s="251"/>
      <c r="H46" s="251"/>
      <c r="I46" s="251"/>
      <c r="J46" s="251"/>
      <c r="K46" s="252"/>
      <c r="L46" s="137" t="s">
        <v>101</v>
      </c>
      <c r="M46" s="137" t="s">
        <v>83</v>
      </c>
      <c r="N46" s="138">
        <v>60</v>
      </c>
      <c r="O46" s="146"/>
      <c r="P46" s="118">
        <f>N46+O46</f>
        <v>60</v>
      </c>
    </row>
    <row r="47" spans="1:16" x14ac:dyDescent="0.2"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47"/>
    </row>
    <row r="48" spans="1:16" x14ac:dyDescent="0.2"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47"/>
    </row>
    <row r="49" spans="1:16" x14ac:dyDescent="0.2">
      <c r="B49" s="171" t="s">
        <v>394</v>
      </c>
      <c r="C49" s="171"/>
      <c r="D49" s="171"/>
      <c r="E49" s="171"/>
      <c r="F49" s="171"/>
      <c r="G49" s="171"/>
      <c r="H49" s="171"/>
      <c r="I49" s="171"/>
      <c r="J49" s="171"/>
      <c r="K49" s="171"/>
    </row>
    <row r="50" spans="1:16" x14ac:dyDescent="0.2">
      <c r="B50" s="176" t="s">
        <v>128</v>
      </c>
      <c r="C50" s="176"/>
      <c r="D50" s="176"/>
      <c r="E50" s="176"/>
      <c r="F50" s="176"/>
      <c r="G50" s="176"/>
      <c r="H50" s="176"/>
      <c r="I50" s="176"/>
      <c r="J50" s="176"/>
      <c r="K50" s="176"/>
    </row>
    <row r="51" spans="1:16" x14ac:dyDescent="0.2">
      <c r="B51" s="176" t="s">
        <v>7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5"/>
      <c r="M51" s="175"/>
      <c r="N51" s="175"/>
      <c r="O51" s="175"/>
      <c r="P51" s="175"/>
    </row>
    <row r="52" spans="1:16" x14ac:dyDescent="0.2">
      <c r="B52" s="94" t="s">
        <v>390</v>
      </c>
    </row>
    <row r="57" spans="1:16" ht="15.75" x14ac:dyDescent="0.2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</row>
    <row r="58" spans="1:16" x14ac:dyDescent="0.2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</row>
    <row r="59" spans="1:16" x14ac:dyDescent="0.2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</row>
    <row r="60" spans="1:16" x14ac:dyDescent="0.2">
      <c r="A60" s="149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16" x14ac:dyDescent="0.2">
      <c r="A61" s="149"/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16" x14ac:dyDescent="0.2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6" x14ac:dyDescent="0.2">
      <c r="A63" s="149"/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1:16" x14ac:dyDescent="0.2">
      <c r="A64" s="149"/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</row>
    <row r="65" spans="1:14" x14ac:dyDescent="0.2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 x14ac:dyDescent="0.2">
      <c r="A66" s="149"/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</row>
    <row r="67" spans="1:14" x14ac:dyDescent="0.2">
      <c r="A67" s="149"/>
      <c r="B67" s="149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 x14ac:dyDescent="0.2">
      <c r="A69" s="149"/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 x14ac:dyDescent="0.2">
      <c r="A70" s="149"/>
      <c r="B70" s="149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x14ac:dyDescent="0.2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 x14ac:dyDescent="0.2">
      <c r="A72" s="149"/>
      <c r="B72" s="14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</row>
    <row r="73" spans="1:14" x14ac:dyDescent="0.2">
      <c r="A73" s="149"/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</row>
    <row r="74" spans="1:14" x14ac:dyDescent="0.2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 x14ac:dyDescent="0.2">
      <c r="A75" s="149"/>
      <c r="B75" s="149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</row>
    <row r="76" spans="1:14" x14ac:dyDescent="0.2">
      <c r="A76" s="149"/>
      <c r="B76" s="149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</row>
    <row r="77" spans="1:14" x14ac:dyDescent="0.2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 x14ac:dyDescent="0.2">
      <c r="A78" s="149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</row>
    <row r="79" spans="1:14" x14ac:dyDescent="0.2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</row>
    <row r="80" spans="1:14" x14ac:dyDescent="0.2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 x14ac:dyDescent="0.2">
      <c r="A81" s="149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</row>
    <row r="82" spans="1:14" x14ac:dyDescent="0.2">
      <c r="A82" s="149"/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x14ac:dyDescent="0.2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 x14ac:dyDescent="0.2">
      <c r="A84" s="149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</row>
    <row r="85" spans="1:14" x14ac:dyDescent="0.2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</row>
    <row r="86" spans="1:14" x14ac:dyDescent="0.2">
      <c r="A86" s="149"/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 x14ac:dyDescent="0.2">
      <c r="A87" s="149"/>
      <c r="B87" s="149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 x14ac:dyDescent="0.2">
      <c r="A88" s="149"/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  <row r="89" spans="1:14" x14ac:dyDescent="0.2">
      <c r="A89" s="149"/>
      <c r="B89" s="149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</row>
    <row r="90" spans="1:14" x14ac:dyDescent="0.2">
      <c r="A90" s="149"/>
      <c r="B90" s="149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 x14ac:dyDescent="0.2">
      <c r="A91" s="149"/>
      <c r="B91" s="149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1:14" x14ac:dyDescent="0.2">
      <c r="A92" s="149"/>
      <c r="B92" s="149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</row>
    <row r="93" spans="1:14" x14ac:dyDescent="0.2">
      <c r="A93" s="149"/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</row>
    <row r="94" spans="1:14" x14ac:dyDescent="0.2">
      <c r="A94" s="149"/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x14ac:dyDescent="0.2">
      <c r="A95" s="149"/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</row>
    <row r="96" spans="1:14" x14ac:dyDescent="0.2">
      <c r="A96" s="149"/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</row>
    <row r="97" spans="1:14" x14ac:dyDescent="0.2">
      <c r="A97" s="149"/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</row>
    <row r="98" spans="1:14" x14ac:dyDescent="0.2">
      <c r="A98" s="149"/>
      <c r="B98" s="149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1:14" x14ac:dyDescent="0.2">
      <c r="A99" s="149"/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x14ac:dyDescent="0.2">
      <c r="A100" s="149"/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1:14" x14ac:dyDescent="0.2">
      <c r="A101" s="149"/>
      <c r="B101" s="149"/>
      <c r="C101" s="149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1:14" x14ac:dyDescent="0.2">
      <c r="A102" s="149"/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1:14" x14ac:dyDescent="0.2">
      <c r="A103" s="149"/>
      <c r="B103" s="149"/>
      <c r="C103" s="149"/>
      <c r="D103" s="149"/>
      <c r="E103" s="149"/>
      <c r="F103" s="149"/>
      <c r="G103" s="149"/>
      <c r="H103" s="149"/>
      <c r="I103" s="149"/>
      <c r="J103" s="149"/>
      <c r="K103" s="149"/>
      <c r="L103" s="149"/>
      <c r="M103" s="149"/>
      <c r="N103" s="149"/>
    </row>
    <row r="104" spans="1:14" x14ac:dyDescent="0.2">
      <c r="A104" s="149"/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</row>
    <row r="105" spans="1:14" x14ac:dyDescent="0.2">
      <c r="A105" s="149"/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</row>
    <row r="106" spans="1:14" x14ac:dyDescent="0.2">
      <c r="A106" s="149"/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1:14" x14ac:dyDescent="0.2">
      <c r="A107" s="149"/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</row>
    <row r="108" spans="1:14" x14ac:dyDescent="0.2">
      <c r="A108" s="149"/>
      <c r="B108" s="149"/>
      <c r="C108" s="149"/>
      <c r="D108" s="149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</row>
  </sheetData>
  <mergeCells count="54">
    <mergeCell ref="B24:K24"/>
    <mergeCell ref="B25:K25"/>
    <mergeCell ref="B27:K27"/>
    <mergeCell ref="B19:K19"/>
    <mergeCell ref="B20:K20"/>
    <mergeCell ref="B21:K21"/>
    <mergeCell ref="B22:K22"/>
    <mergeCell ref="B23:K23"/>
    <mergeCell ref="B28:K28"/>
    <mergeCell ref="B29:K29"/>
    <mergeCell ref="B26:K26"/>
    <mergeCell ref="B30:K30"/>
    <mergeCell ref="B31:K31"/>
    <mergeCell ref="B32:K32"/>
    <mergeCell ref="B33:K33"/>
    <mergeCell ref="B34:K34"/>
    <mergeCell ref="B35:K35"/>
    <mergeCell ref="B36:K36"/>
    <mergeCell ref="B37:K37"/>
    <mergeCell ref="B38:K38"/>
    <mergeCell ref="B41:K41"/>
    <mergeCell ref="B39:K39"/>
    <mergeCell ref="B40:K40"/>
    <mergeCell ref="B42:K42"/>
    <mergeCell ref="B43:K43"/>
    <mergeCell ref="B44:K44"/>
    <mergeCell ref="B45:K45"/>
    <mergeCell ref="B46:K46"/>
    <mergeCell ref="J11:P11"/>
    <mergeCell ref="J10:P10"/>
    <mergeCell ref="J9:P9"/>
    <mergeCell ref="J8:P8"/>
    <mergeCell ref="O17:O18"/>
    <mergeCell ref="P17:P18"/>
    <mergeCell ref="N16:P16"/>
    <mergeCell ref="A13:P13"/>
    <mergeCell ref="A14:P14"/>
    <mergeCell ref="A17:A18"/>
    <mergeCell ref="L17:L18"/>
    <mergeCell ref="M17:M18"/>
    <mergeCell ref="N17:N18"/>
    <mergeCell ref="B17:K17"/>
    <mergeCell ref="B18:K18"/>
    <mergeCell ref="J1:P1"/>
    <mergeCell ref="J7:P7"/>
    <mergeCell ref="J5:P5"/>
    <mergeCell ref="J4:P4"/>
    <mergeCell ref="J3:P3"/>
    <mergeCell ref="J2:P2"/>
    <mergeCell ref="B49:K49"/>
    <mergeCell ref="B50:K50"/>
    <mergeCell ref="B51:K51"/>
    <mergeCell ref="L51:N51"/>
    <mergeCell ref="O51:P51"/>
  </mergeCells>
  <pageMargins left="1.1811023622047245" right="0.39370078740157483" top="0.78740157480314965" bottom="0.78740157480314965" header="0.31496062992125984" footer="0.31496062992125984"/>
  <pageSetup paperSize="9" scale="75" fitToHeight="0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2"/>
  <sheetViews>
    <sheetView workbookViewId="0">
      <selection activeCell="A6" sqref="A6:E6"/>
    </sheetView>
  </sheetViews>
  <sheetFormatPr defaultRowHeight="15" x14ac:dyDescent="0.2"/>
  <cols>
    <col min="1" max="1" width="6.28515625" style="94" customWidth="1"/>
    <col min="2" max="2" width="30.42578125" style="94" customWidth="1"/>
    <col min="3" max="3" width="2.5703125" style="94" customWidth="1"/>
    <col min="4" max="4" width="3.42578125" style="94" customWidth="1"/>
    <col min="5" max="5" width="3.7109375" style="94" customWidth="1"/>
    <col min="6" max="6" width="2.7109375" style="94" hidden="1" customWidth="1"/>
    <col min="7" max="7" width="5.7109375" style="94" customWidth="1"/>
    <col min="8" max="8" width="3.85546875" style="94" customWidth="1"/>
    <col min="9" max="9" width="4.28515625" style="94" customWidth="1"/>
    <col min="10" max="10" width="11.140625" style="94" customWidth="1"/>
    <col min="11" max="11" width="4.85546875" style="94" customWidth="1"/>
    <col min="12" max="12" width="14.7109375" style="94" customWidth="1"/>
    <col min="13" max="13" width="14.140625" style="94" customWidth="1"/>
    <col min="14" max="14" width="15.85546875" style="94" customWidth="1"/>
    <col min="15" max="16384" width="9.140625" style="94"/>
  </cols>
  <sheetData>
    <row r="2" spans="1:14" x14ac:dyDescent="0.2">
      <c r="A2" s="279" t="s">
        <v>58</v>
      </c>
      <c r="B2" s="279"/>
      <c r="C2" s="279"/>
      <c r="D2" s="279"/>
      <c r="E2" s="279"/>
      <c r="J2" s="162"/>
      <c r="K2" s="162"/>
      <c r="L2" s="162"/>
      <c r="M2" s="162"/>
      <c r="N2" s="162"/>
    </row>
    <row r="3" spans="1:14" x14ac:dyDescent="0.2">
      <c r="A3" s="279" t="s">
        <v>5</v>
      </c>
      <c r="B3" s="279"/>
      <c r="C3" s="279"/>
      <c r="D3" s="279"/>
      <c r="E3" s="279"/>
      <c r="J3" s="162"/>
      <c r="K3" s="162"/>
      <c r="L3" s="162"/>
      <c r="M3" s="162"/>
      <c r="N3" s="162"/>
    </row>
    <row r="4" spans="1:14" x14ac:dyDescent="0.2">
      <c r="A4" s="279" t="s">
        <v>128</v>
      </c>
      <c r="B4" s="279"/>
      <c r="C4" s="279"/>
      <c r="D4" s="279"/>
      <c r="E4" s="279"/>
      <c r="J4" s="162"/>
      <c r="K4" s="162"/>
      <c r="L4" s="162"/>
      <c r="M4" s="162"/>
      <c r="N4" s="162"/>
    </row>
    <row r="5" spans="1:14" x14ac:dyDescent="0.2">
      <c r="A5" s="279" t="s">
        <v>7</v>
      </c>
      <c r="B5" s="279"/>
      <c r="C5" s="279"/>
      <c r="D5" s="279"/>
      <c r="E5" s="279"/>
      <c r="J5" s="162"/>
      <c r="K5" s="162"/>
      <c r="L5" s="162"/>
      <c r="M5" s="162"/>
      <c r="N5" s="162"/>
    </row>
    <row r="6" spans="1:14" x14ac:dyDescent="0.2">
      <c r="A6" s="279" t="s">
        <v>395</v>
      </c>
      <c r="B6" s="279"/>
      <c r="C6" s="279"/>
      <c r="D6" s="279"/>
      <c r="E6" s="279"/>
      <c r="J6" s="162"/>
      <c r="K6" s="162"/>
      <c r="L6" s="162"/>
      <c r="M6" s="162"/>
      <c r="N6" s="162"/>
    </row>
    <row r="7" spans="1:14" x14ac:dyDescent="0.2">
      <c r="A7" s="100"/>
      <c r="B7" s="100"/>
      <c r="C7" s="100"/>
      <c r="D7" s="100"/>
      <c r="E7" s="100"/>
    </row>
    <row r="8" spans="1:14" x14ac:dyDescent="0.2">
      <c r="A8" s="279" t="s">
        <v>127</v>
      </c>
      <c r="B8" s="279"/>
      <c r="C8" s="279"/>
      <c r="D8" s="279"/>
      <c r="E8" s="279"/>
      <c r="J8" s="162"/>
      <c r="K8" s="162"/>
      <c r="L8" s="162"/>
      <c r="M8" s="162"/>
      <c r="N8" s="162"/>
    </row>
    <row r="9" spans="1:14" x14ac:dyDescent="0.2">
      <c r="A9" s="279" t="s">
        <v>5</v>
      </c>
      <c r="B9" s="279"/>
      <c r="C9" s="279"/>
      <c r="D9" s="279"/>
      <c r="E9" s="279"/>
      <c r="J9" s="162"/>
      <c r="K9" s="162"/>
      <c r="L9" s="162"/>
      <c r="M9" s="162"/>
      <c r="N9" s="162"/>
    </row>
    <row r="10" spans="1:14" x14ac:dyDescent="0.2">
      <c r="A10" s="279" t="s">
        <v>128</v>
      </c>
      <c r="B10" s="279"/>
      <c r="C10" s="279"/>
      <c r="D10" s="279"/>
      <c r="E10" s="279"/>
      <c r="J10" s="162"/>
      <c r="K10" s="162"/>
      <c r="L10" s="162"/>
      <c r="M10" s="162"/>
      <c r="N10" s="162"/>
    </row>
    <row r="11" spans="1:14" x14ac:dyDescent="0.2">
      <c r="A11" s="279" t="s">
        <v>7</v>
      </c>
      <c r="B11" s="279"/>
      <c r="C11" s="279"/>
      <c r="D11" s="279"/>
      <c r="E11" s="279"/>
      <c r="J11" s="162"/>
      <c r="K11" s="162"/>
      <c r="L11" s="162"/>
      <c r="M11" s="162"/>
      <c r="N11" s="162"/>
    </row>
    <row r="12" spans="1:14" x14ac:dyDescent="0.2">
      <c r="A12" s="279" t="s">
        <v>331</v>
      </c>
      <c r="B12" s="279"/>
      <c r="C12" s="279"/>
      <c r="D12" s="279"/>
      <c r="E12" s="279"/>
      <c r="J12" s="162"/>
      <c r="K12" s="162"/>
      <c r="L12" s="162"/>
      <c r="M12" s="162"/>
      <c r="N12" s="162"/>
    </row>
    <row r="13" spans="1:14" ht="13.5" customHeight="1" x14ac:dyDescent="0.2">
      <c r="G13" s="99"/>
      <c r="H13" s="99"/>
      <c r="I13" s="99"/>
      <c r="J13" s="99"/>
      <c r="K13" s="99"/>
      <c r="L13" s="99"/>
    </row>
    <row r="14" spans="1:14" ht="15.75" x14ac:dyDescent="0.25">
      <c r="A14" s="311" t="s">
        <v>167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186"/>
      <c r="N14" s="186"/>
    </row>
    <row r="15" spans="1:14" ht="15.75" x14ac:dyDescent="0.25">
      <c r="A15" s="311" t="s">
        <v>168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186"/>
      <c r="N15" s="186"/>
    </row>
    <row r="16" spans="1:14" ht="15.75" x14ac:dyDescent="0.25">
      <c r="A16" s="311" t="s">
        <v>210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186"/>
      <c r="N16" s="186"/>
    </row>
    <row r="17" spans="1:14" ht="19.5" customHeight="1" x14ac:dyDescent="0.2">
      <c r="L17" s="187" t="s">
        <v>171</v>
      </c>
      <c r="M17" s="188"/>
      <c r="N17" s="188"/>
    </row>
    <row r="18" spans="1:14" ht="36" customHeight="1" x14ac:dyDescent="0.2">
      <c r="A18" s="30" t="s">
        <v>73</v>
      </c>
      <c r="B18" s="313" t="s">
        <v>74</v>
      </c>
      <c r="C18" s="314"/>
      <c r="D18" s="314"/>
      <c r="E18" s="314"/>
      <c r="F18" s="315"/>
      <c r="G18" s="31" t="s">
        <v>125</v>
      </c>
      <c r="H18" s="31" t="s">
        <v>75</v>
      </c>
      <c r="I18" s="31" t="s">
        <v>76</v>
      </c>
      <c r="J18" s="31" t="s">
        <v>217</v>
      </c>
      <c r="K18" s="31" t="s">
        <v>126</v>
      </c>
      <c r="L18" s="31" t="s">
        <v>14</v>
      </c>
      <c r="M18" s="30" t="s">
        <v>293</v>
      </c>
      <c r="N18" s="31" t="s">
        <v>14</v>
      </c>
    </row>
    <row r="19" spans="1:14" x14ac:dyDescent="0.2">
      <c r="A19" s="32">
        <v>1</v>
      </c>
      <c r="B19" s="316">
        <v>2</v>
      </c>
      <c r="C19" s="167"/>
      <c r="D19" s="167"/>
      <c r="E19" s="167"/>
      <c r="F19" s="168"/>
      <c r="G19" s="32">
        <v>3</v>
      </c>
      <c r="H19" s="32">
        <v>4</v>
      </c>
      <c r="I19" s="32">
        <v>5</v>
      </c>
      <c r="J19" s="32">
        <v>6</v>
      </c>
      <c r="K19" s="32">
        <v>7</v>
      </c>
      <c r="L19" s="32">
        <v>8</v>
      </c>
      <c r="M19" s="42"/>
      <c r="N19" s="42"/>
    </row>
    <row r="20" spans="1:14" ht="48.75" customHeight="1" x14ac:dyDescent="0.25">
      <c r="A20" s="33"/>
      <c r="B20" s="292" t="s">
        <v>273</v>
      </c>
      <c r="C20" s="293"/>
      <c r="D20" s="293"/>
      <c r="E20" s="293"/>
      <c r="F20" s="294"/>
      <c r="G20" s="31">
        <v>992</v>
      </c>
      <c r="H20" s="31"/>
      <c r="I20" s="31"/>
      <c r="J20" s="31"/>
      <c r="K20" s="33"/>
      <c r="L20" s="34">
        <f>L21+L62+L68+L82+L100+L123+L129+L155+L159</f>
        <v>10363.69219</v>
      </c>
      <c r="M20" s="34">
        <f>M21+M39+M62+M68+M82+M100+M123+M129+M155+M159</f>
        <v>1580</v>
      </c>
      <c r="N20" s="34">
        <f>N21+N39+N62+N68+N82+N100+N123+N129+N155+N159</f>
        <v>11943.69219</v>
      </c>
    </row>
    <row r="21" spans="1:14" ht="28.5" customHeight="1" x14ac:dyDescent="0.25">
      <c r="A21" s="35">
        <v>1</v>
      </c>
      <c r="B21" s="280" t="s">
        <v>80</v>
      </c>
      <c r="C21" s="281"/>
      <c r="D21" s="281"/>
      <c r="E21" s="281"/>
      <c r="F21" s="282"/>
      <c r="G21" s="31">
        <v>992</v>
      </c>
      <c r="H21" s="36" t="s">
        <v>20</v>
      </c>
      <c r="I21" s="36" t="s">
        <v>1</v>
      </c>
      <c r="J21" s="33"/>
      <c r="K21" s="33"/>
      <c r="L21" s="34">
        <f>L22+L26+L35+L43+L48</f>
        <v>5093.2707099999998</v>
      </c>
      <c r="M21" s="34">
        <f>M22+M26+M43+M48</f>
        <v>0</v>
      </c>
      <c r="N21" s="34">
        <f>L21+M21</f>
        <v>5093.2707099999998</v>
      </c>
    </row>
    <row r="22" spans="1:14" ht="57.75" customHeight="1" x14ac:dyDescent="0.2">
      <c r="A22" s="37" t="s">
        <v>137</v>
      </c>
      <c r="B22" s="317" t="s">
        <v>117</v>
      </c>
      <c r="C22" s="318"/>
      <c r="D22" s="318"/>
      <c r="E22" s="318"/>
      <c r="F22" s="319"/>
      <c r="G22" s="38">
        <v>992</v>
      </c>
      <c r="H22" s="39" t="s">
        <v>20</v>
      </c>
      <c r="I22" s="39" t="s">
        <v>45</v>
      </c>
      <c r="J22" s="38"/>
      <c r="K22" s="40"/>
      <c r="L22" s="41">
        <f t="shared" ref="L22:N24" si="0">L23</f>
        <v>708.35</v>
      </c>
      <c r="M22" s="41">
        <f t="shared" si="0"/>
        <v>0</v>
      </c>
      <c r="N22" s="41">
        <f t="shared" si="0"/>
        <v>708.35</v>
      </c>
    </row>
    <row r="23" spans="1:14" ht="62.25" customHeight="1" x14ac:dyDescent="0.2">
      <c r="A23" s="42"/>
      <c r="B23" s="283" t="s">
        <v>238</v>
      </c>
      <c r="C23" s="284"/>
      <c r="D23" s="284"/>
      <c r="E23" s="284"/>
      <c r="F23" s="285"/>
      <c r="G23" s="32">
        <v>992</v>
      </c>
      <c r="H23" s="43" t="s">
        <v>20</v>
      </c>
      <c r="I23" s="43" t="s">
        <v>45</v>
      </c>
      <c r="J23" s="44" t="s">
        <v>218</v>
      </c>
      <c r="K23" s="42"/>
      <c r="L23" s="45">
        <f t="shared" si="0"/>
        <v>708.35</v>
      </c>
      <c r="M23" s="45">
        <f t="shared" si="0"/>
        <v>0</v>
      </c>
      <c r="N23" s="45">
        <f t="shared" si="0"/>
        <v>708.35</v>
      </c>
    </row>
    <row r="24" spans="1:14" ht="42" customHeight="1" x14ac:dyDescent="0.2">
      <c r="A24" s="46"/>
      <c r="B24" s="320" t="s">
        <v>219</v>
      </c>
      <c r="C24" s="321"/>
      <c r="D24" s="321"/>
      <c r="E24" s="321"/>
      <c r="F24" s="322"/>
      <c r="G24" s="47">
        <v>992</v>
      </c>
      <c r="H24" s="48" t="s">
        <v>20</v>
      </c>
      <c r="I24" s="48" t="s">
        <v>45</v>
      </c>
      <c r="J24" s="48" t="s">
        <v>239</v>
      </c>
      <c r="K24" s="48"/>
      <c r="L24" s="45">
        <f>L25</f>
        <v>708.35</v>
      </c>
      <c r="M24" s="45">
        <f t="shared" si="0"/>
        <v>0</v>
      </c>
      <c r="N24" s="45">
        <f t="shared" si="0"/>
        <v>708.35</v>
      </c>
    </row>
    <row r="25" spans="1:14" ht="45.75" customHeight="1" x14ac:dyDescent="0.2">
      <c r="A25" s="42"/>
      <c r="B25" s="304" t="s">
        <v>118</v>
      </c>
      <c r="C25" s="209"/>
      <c r="D25" s="209"/>
      <c r="E25" s="209"/>
      <c r="F25" s="210"/>
      <c r="G25" s="32">
        <v>992</v>
      </c>
      <c r="H25" s="43" t="s">
        <v>20</v>
      </c>
      <c r="I25" s="43" t="s">
        <v>45</v>
      </c>
      <c r="J25" s="43" t="s">
        <v>239</v>
      </c>
      <c r="K25" s="43" t="s">
        <v>116</v>
      </c>
      <c r="L25" s="45">
        <v>708.35</v>
      </c>
      <c r="M25" s="45"/>
      <c r="N25" s="45">
        <f>L25+M25</f>
        <v>708.35</v>
      </c>
    </row>
    <row r="26" spans="1:14" ht="37.5" customHeight="1" x14ac:dyDescent="0.2">
      <c r="A26" s="35" t="s">
        <v>138</v>
      </c>
      <c r="B26" s="308" t="s">
        <v>142</v>
      </c>
      <c r="C26" s="309"/>
      <c r="D26" s="309"/>
      <c r="E26" s="309"/>
      <c r="F26" s="310"/>
      <c r="G26" s="31">
        <v>992</v>
      </c>
      <c r="H26" s="36" t="s">
        <v>20</v>
      </c>
      <c r="I26" s="36" t="s">
        <v>83</v>
      </c>
      <c r="J26" s="43"/>
      <c r="K26" s="43"/>
      <c r="L26" s="34">
        <f>L27+L32</f>
        <v>2010.6017099999999</v>
      </c>
      <c r="M26" s="34">
        <f>M27+M32</f>
        <v>0</v>
      </c>
      <c r="N26" s="34">
        <f>N27+N32</f>
        <v>2010.6017099999999</v>
      </c>
    </row>
    <row r="27" spans="1:14" ht="55.5" customHeight="1" x14ac:dyDescent="0.2">
      <c r="A27" s="49" t="s">
        <v>240</v>
      </c>
      <c r="B27" s="305" t="s">
        <v>120</v>
      </c>
      <c r="C27" s="306"/>
      <c r="D27" s="306"/>
      <c r="E27" s="306"/>
      <c r="F27" s="307"/>
      <c r="G27" s="50" t="s">
        <v>119</v>
      </c>
      <c r="H27" s="50" t="s">
        <v>20</v>
      </c>
      <c r="I27" s="50" t="s">
        <v>83</v>
      </c>
      <c r="J27" s="50" t="s">
        <v>220</v>
      </c>
      <c r="K27" s="50"/>
      <c r="L27" s="51">
        <f>L28</f>
        <v>2006.80171</v>
      </c>
      <c r="M27" s="51">
        <f>M28</f>
        <v>0</v>
      </c>
      <c r="N27" s="51">
        <f>N28</f>
        <v>2006.80171</v>
      </c>
    </row>
    <row r="28" spans="1:14" ht="60.75" customHeight="1" x14ac:dyDescent="0.2">
      <c r="A28" s="42"/>
      <c r="B28" s="304" t="s">
        <v>115</v>
      </c>
      <c r="C28" s="209"/>
      <c r="D28" s="209"/>
      <c r="E28" s="209"/>
      <c r="F28" s="210"/>
      <c r="G28" s="43" t="s">
        <v>119</v>
      </c>
      <c r="H28" s="43" t="s">
        <v>20</v>
      </c>
      <c r="I28" s="43" t="s">
        <v>83</v>
      </c>
      <c r="J28" s="43" t="s">
        <v>221</v>
      </c>
      <c r="K28" s="43"/>
      <c r="L28" s="45">
        <f>L29+L30+L31</f>
        <v>2006.80171</v>
      </c>
      <c r="M28" s="45">
        <f>M29+M30+M31</f>
        <v>0</v>
      </c>
      <c r="N28" s="45">
        <f>N29+N30+N31</f>
        <v>2006.80171</v>
      </c>
    </row>
    <row r="29" spans="1:14" ht="41.25" customHeight="1" x14ac:dyDescent="0.2">
      <c r="A29" s="42"/>
      <c r="B29" s="304" t="s">
        <v>118</v>
      </c>
      <c r="C29" s="209"/>
      <c r="D29" s="209"/>
      <c r="E29" s="209"/>
      <c r="F29" s="210"/>
      <c r="G29" s="43" t="s">
        <v>119</v>
      </c>
      <c r="H29" s="43" t="s">
        <v>20</v>
      </c>
      <c r="I29" s="43" t="s">
        <v>83</v>
      </c>
      <c r="J29" s="43" t="s">
        <v>221</v>
      </c>
      <c r="K29" s="43" t="s">
        <v>116</v>
      </c>
      <c r="L29" s="45">
        <v>1633.4659999999999</v>
      </c>
      <c r="M29" s="45"/>
      <c r="N29" s="45">
        <f>L29+M29</f>
        <v>1633.4659999999999</v>
      </c>
    </row>
    <row r="30" spans="1:14" ht="36.75" customHeight="1" x14ac:dyDescent="0.2">
      <c r="A30" s="42"/>
      <c r="B30" s="304" t="s">
        <v>121</v>
      </c>
      <c r="C30" s="209"/>
      <c r="D30" s="209"/>
      <c r="E30" s="209"/>
      <c r="F30" s="210"/>
      <c r="G30" s="43" t="s">
        <v>119</v>
      </c>
      <c r="H30" s="43" t="s">
        <v>20</v>
      </c>
      <c r="I30" s="43" t="s">
        <v>83</v>
      </c>
      <c r="J30" s="43" t="s">
        <v>221</v>
      </c>
      <c r="K30" s="43" t="s">
        <v>122</v>
      </c>
      <c r="L30" s="45">
        <v>353.33571000000001</v>
      </c>
      <c r="M30" s="45"/>
      <c r="N30" s="45">
        <f>L30+M30</f>
        <v>353.33571000000001</v>
      </c>
    </row>
    <row r="31" spans="1:14" ht="43.5" customHeight="1" x14ac:dyDescent="0.2">
      <c r="A31" s="42"/>
      <c r="B31" s="304" t="s">
        <v>123</v>
      </c>
      <c r="C31" s="209"/>
      <c r="D31" s="209"/>
      <c r="E31" s="209"/>
      <c r="F31" s="210"/>
      <c r="G31" s="43" t="s">
        <v>119</v>
      </c>
      <c r="H31" s="43" t="s">
        <v>20</v>
      </c>
      <c r="I31" s="43" t="s">
        <v>83</v>
      </c>
      <c r="J31" s="43" t="s">
        <v>221</v>
      </c>
      <c r="K31" s="43" t="s">
        <v>124</v>
      </c>
      <c r="L31" s="45">
        <v>20</v>
      </c>
      <c r="M31" s="45"/>
      <c r="N31" s="45">
        <f>L31+M31</f>
        <v>20</v>
      </c>
    </row>
    <row r="32" spans="1:14" ht="40.5" customHeight="1" x14ac:dyDescent="0.2">
      <c r="A32" s="52" t="s">
        <v>141</v>
      </c>
      <c r="B32" s="305" t="s">
        <v>223</v>
      </c>
      <c r="C32" s="306"/>
      <c r="D32" s="306"/>
      <c r="E32" s="306"/>
      <c r="F32" s="307"/>
      <c r="G32" s="50" t="s">
        <v>119</v>
      </c>
      <c r="H32" s="50" t="s">
        <v>20</v>
      </c>
      <c r="I32" s="50" t="s">
        <v>83</v>
      </c>
      <c r="J32" s="50" t="s">
        <v>224</v>
      </c>
      <c r="K32" s="50"/>
      <c r="L32" s="51">
        <f>L33</f>
        <v>3.8</v>
      </c>
      <c r="M32" s="51"/>
      <c r="N32" s="51">
        <f>N33</f>
        <v>3.8</v>
      </c>
    </row>
    <row r="33" spans="1:14" ht="54.75" customHeight="1" x14ac:dyDescent="0.2">
      <c r="A33" s="42"/>
      <c r="B33" s="304" t="s">
        <v>241</v>
      </c>
      <c r="C33" s="209"/>
      <c r="D33" s="209"/>
      <c r="E33" s="209"/>
      <c r="F33" s="210"/>
      <c r="G33" s="43" t="s">
        <v>119</v>
      </c>
      <c r="H33" s="43" t="s">
        <v>20</v>
      </c>
      <c r="I33" s="43" t="s">
        <v>83</v>
      </c>
      <c r="J33" s="43" t="s">
        <v>225</v>
      </c>
      <c r="K33" s="43"/>
      <c r="L33" s="45">
        <f>L34</f>
        <v>3.8</v>
      </c>
      <c r="M33" s="45"/>
      <c r="N33" s="45">
        <f>N34</f>
        <v>3.8</v>
      </c>
    </row>
    <row r="34" spans="1:14" ht="39.75" customHeight="1" x14ac:dyDescent="0.2">
      <c r="A34" s="42"/>
      <c r="B34" s="304" t="s">
        <v>121</v>
      </c>
      <c r="C34" s="209"/>
      <c r="D34" s="209"/>
      <c r="E34" s="209"/>
      <c r="F34" s="210"/>
      <c r="G34" s="32">
        <v>992</v>
      </c>
      <c r="H34" s="43" t="s">
        <v>20</v>
      </c>
      <c r="I34" s="43" t="s">
        <v>83</v>
      </c>
      <c r="J34" s="32" t="s">
        <v>225</v>
      </c>
      <c r="K34" s="32">
        <v>200</v>
      </c>
      <c r="L34" s="45">
        <v>3.8</v>
      </c>
      <c r="M34" s="45"/>
      <c r="N34" s="45">
        <f>L34+M34</f>
        <v>3.8</v>
      </c>
    </row>
    <row r="35" spans="1:14" ht="22.5" customHeight="1" x14ac:dyDescent="0.2">
      <c r="A35" s="35" t="s">
        <v>139</v>
      </c>
      <c r="B35" s="292" t="s">
        <v>130</v>
      </c>
      <c r="C35" s="293"/>
      <c r="D35" s="293"/>
      <c r="E35" s="293"/>
      <c r="F35" s="294"/>
      <c r="G35" s="31">
        <v>992</v>
      </c>
      <c r="H35" s="36" t="s">
        <v>20</v>
      </c>
      <c r="I35" s="36" t="s">
        <v>0</v>
      </c>
      <c r="J35" s="31"/>
      <c r="K35" s="31"/>
      <c r="L35" s="34">
        <f>L37</f>
        <v>12.999000000000001</v>
      </c>
      <c r="M35" s="34"/>
      <c r="N35" s="34">
        <f>N36</f>
        <v>12.999000000000001</v>
      </c>
    </row>
    <row r="36" spans="1:14" ht="37.5" customHeight="1" x14ac:dyDescent="0.2">
      <c r="A36" s="35"/>
      <c r="B36" s="283" t="s">
        <v>226</v>
      </c>
      <c r="C36" s="284"/>
      <c r="D36" s="284"/>
      <c r="E36" s="284"/>
      <c r="F36" s="285"/>
      <c r="G36" s="32">
        <v>992</v>
      </c>
      <c r="H36" s="43" t="s">
        <v>20</v>
      </c>
      <c r="I36" s="43" t="s">
        <v>0</v>
      </c>
      <c r="J36" s="32" t="s">
        <v>229</v>
      </c>
      <c r="K36" s="32"/>
      <c r="L36" s="45">
        <f>L37</f>
        <v>12.999000000000001</v>
      </c>
      <c r="M36" s="45"/>
      <c r="N36" s="45">
        <f>N37</f>
        <v>12.999000000000001</v>
      </c>
    </row>
    <row r="37" spans="1:14" ht="54" customHeight="1" x14ac:dyDescent="0.2">
      <c r="A37" s="42"/>
      <c r="B37" s="283" t="s">
        <v>172</v>
      </c>
      <c r="C37" s="284"/>
      <c r="D37" s="284"/>
      <c r="E37" s="284"/>
      <c r="F37" s="285"/>
      <c r="G37" s="32">
        <v>992</v>
      </c>
      <c r="H37" s="43" t="s">
        <v>20</v>
      </c>
      <c r="I37" s="43" t="s">
        <v>0</v>
      </c>
      <c r="J37" s="32" t="s">
        <v>289</v>
      </c>
      <c r="K37" s="32"/>
      <c r="L37" s="45">
        <f>L38</f>
        <v>12.999000000000001</v>
      </c>
      <c r="M37" s="45"/>
      <c r="N37" s="45">
        <f>N38</f>
        <v>12.999000000000001</v>
      </c>
    </row>
    <row r="38" spans="1:14" ht="23.25" customHeight="1" x14ac:dyDescent="0.2">
      <c r="A38" s="42"/>
      <c r="B38" s="289" t="s">
        <v>131</v>
      </c>
      <c r="C38" s="290"/>
      <c r="D38" s="290"/>
      <c r="E38" s="290"/>
      <c r="F38" s="291"/>
      <c r="G38" s="32">
        <v>992</v>
      </c>
      <c r="H38" s="43" t="s">
        <v>20</v>
      </c>
      <c r="I38" s="43" t="s">
        <v>0</v>
      </c>
      <c r="J38" s="32" t="s">
        <v>289</v>
      </c>
      <c r="K38" s="32">
        <v>500</v>
      </c>
      <c r="L38" s="45">
        <v>12.999000000000001</v>
      </c>
      <c r="M38" s="45"/>
      <c r="N38" s="45">
        <f>L38+M38</f>
        <v>12.999000000000001</v>
      </c>
    </row>
    <row r="39" spans="1:14" ht="41.25" customHeight="1" x14ac:dyDescent="0.2">
      <c r="A39" s="35" t="s">
        <v>140</v>
      </c>
      <c r="B39" s="308" t="s">
        <v>375</v>
      </c>
      <c r="C39" s="309"/>
      <c r="D39" s="309"/>
      <c r="E39" s="309"/>
      <c r="F39" s="310"/>
      <c r="G39" s="31">
        <v>992</v>
      </c>
      <c r="H39" s="36" t="s">
        <v>20</v>
      </c>
      <c r="I39" s="53" t="s">
        <v>114</v>
      </c>
      <c r="J39" s="31"/>
      <c r="K39" s="31"/>
      <c r="L39" s="54"/>
      <c r="M39" s="55">
        <f t="shared" ref="M39:N41" si="1">M40</f>
        <v>120</v>
      </c>
      <c r="N39" s="34">
        <f t="shared" si="1"/>
        <v>120</v>
      </c>
    </row>
    <row r="40" spans="1:14" ht="60" customHeight="1" x14ac:dyDescent="0.2">
      <c r="A40" s="56"/>
      <c r="B40" s="304" t="s">
        <v>376</v>
      </c>
      <c r="C40" s="209"/>
      <c r="D40" s="209"/>
      <c r="E40" s="209"/>
      <c r="F40" s="210"/>
      <c r="G40" s="32">
        <v>992</v>
      </c>
      <c r="H40" s="43" t="s">
        <v>20</v>
      </c>
      <c r="I40" s="57" t="s">
        <v>114</v>
      </c>
      <c r="J40" s="32" t="s">
        <v>380</v>
      </c>
      <c r="K40" s="32"/>
      <c r="L40" s="58"/>
      <c r="M40" s="59">
        <f t="shared" si="1"/>
        <v>120</v>
      </c>
      <c r="N40" s="45">
        <f t="shared" si="1"/>
        <v>120</v>
      </c>
    </row>
    <row r="41" spans="1:14" ht="27" customHeight="1" x14ac:dyDescent="0.2">
      <c r="A41" s="42"/>
      <c r="B41" s="304" t="s">
        <v>377</v>
      </c>
      <c r="C41" s="209"/>
      <c r="D41" s="209"/>
      <c r="E41" s="209"/>
      <c r="F41" s="210"/>
      <c r="G41" s="32">
        <v>992</v>
      </c>
      <c r="H41" s="43" t="s">
        <v>20</v>
      </c>
      <c r="I41" s="57" t="s">
        <v>114</v>
      </c>
      <c r="J41" s="32" t="s">
        <v>378</v>
      </c>
      <c r="K41" s="32"/>
      <c r="L41" s="58"/>
      <c r="M41" s="59">
        <f t="shared" si="1"/>
        <v>120</v>
      </c>
      <c r="N41" s="45">
        <f t="shared" si="1"/>
        <v>120</v>
      </c>
    </row>
    <row r="42" spans="1:14" ht="37.5" customHeight="1" x14ac:dyDescent="0.2">
      <c r="A42" s="42"/>
      <c r="B42" s="304" t="s">
        <v>121</v>
      </c>
      <c r="C42" s="209"/>
      <c r="D42" s="209"/>
      <c r="E42" s="209"/>
      <c r="F42" s="210"/>
      <c r="G42" s="32">
        <v>992</v>
      </c>
      <c r="H42" s="43" t="s">
        <v>20</v>
      </c>
      <c r="I42" s="57" t="s">
        <v>114</v>
      </c>
      <c r="J42" s="32" t="s">
        <v>379</v>
      </c>
      <c r="K42" s="32">
        <v>200</v>
      </c>
      <c r="L42" s="58"/>
      <c r="M42" s="59">
        <v>120</v>
      </c>
      <c r="N42" s="45">
        <f>L42+M42</f>
        <v>120</v>
      </c>
    </row>
    <row r="43" spans="1:14" ht="24.75" hidden="1" customHeight="1" x14ac:dyDescent="0.2">
      <c r="A43" s="37" t="s">
        <v>140</v>
      </c>
      <c r="B43" s="298" t="s">
        <v>276</v>
      </c>
      <c r="C43" s="299"/>
      <c r="D43" s="299"/>
      <c r="E43" s="299"/>
      <c r="F43" s="300"/>
      <c r="G43" s="38">
        <v>992</v>
      </c>
      <c r="H43" s="39" t="s">
        <v>20</v>
      </c>
      <c r="I43" s="39" t="s">
        <v>39</v>
      </c>
      <c r="J43" s="38"/>
      <c r="K43" s="38"/>
      <c r="L43" s="41">
        <f>L45</f>
        <v>0</v>
      </c>
      <c r="M43" s="41">
        <f t="shared" ref="M43:N46" si="2">M44</f>
        <v>0</v>
      </c>
      <c r="N43" s="41">
        <f t="shared" si="2"/>
        <v>0</v>
      </c>
    </row>
    <row r="44" spans="1:14" ht="50.25" hidden="1" customHeight="1" x14ac:dyDescent="0.2">
      <c r="A44" s="35"/>
      <c r="B44" s="283" t="s">
        <v>277</v>
      </c>
      <c r="C44" s="284"/>
      <c r="D44" s="284"/>
      <c r="E44" s="284"/>
      <c r="F44" s="285"/>
      <c r="G44" s="32">
        <v>992</v>
      </c>
      <c r="H44" s="43" t="s">
        <v>20</v>
      </c>
      <c r="I44" s="43" t="s">
        <v>39</v>
      </c>
      <c r="J44" s="32" t="s">
        <v>220</v>
      </c>
      <c r="K44" s="32"/>
      <c r="L44" s="45">
        <f>L45</f>
        <v>0</v>
      </c>
      <c r="M44" s="45">
        <f t="shared" si="2"/>
        <v>0</v>
      </c>
      <c r="N44" s="45">
        <f t="shared" si="2"/>
        <v>0</v>
      </c>
    </row>
    <row r="45" spans="1:14" ht="44.25" hidden="1" customHeight="1" x14ac:dyDescent="0.2">
      <c r="A45" s="42"/>
      <c r="B45" s="283" t="s">
        <v>227</v>
      </c>
      <c r="C45" s="284"/>
      <c r="D45" s="284"/>
      <c r="E45" s="284"/>
      <c r="F45" s="285"/>
      <c r="G45" s="32">
        <v>992</v>
      </c>
      <c r="H45" s="43" t="s">
        <v>20</v>
      </c>
      <c r="I45" s="43" t="s">
        <v>39</v>
      </c>
      <c r="J45" s="32" t="s">
        <v>228</v>
      </c>
      <c r="K45" s="32"/>
      <c r="L45" s="45">
        <f>L46</f>
        <v>0</v>
      </c>
      <c r="M45" s="45">
        <f t="shared" si="2"/>
        <v>0</v>
      </c>
      <c r="N45" s="45">
        <f t="shared" si="2"/>
        <v>0</v>
      </c>
    </row>
    <row r="46" spans="1:14" ht="45.75" hidden="1" customHeight="1" x14ac:dyDescent="0.2">
      <c r="A46" s="42"/>
      <c r="B46" s="283" t="s">
        <v>278</v>
      </c>
      <c r="C46" s="284"/>
      <c r="D46" s="284"/>
      <c r="E46" s="284"/>
      <c r="F46" s="285"/>
      <c r="G46" s="32">
        <v>992</v>
      </c>
      <c r="H46" s="43" t="s">
        <v>20</v>
      </c>
      <c r="I46" s="43" t="s">
        <v>39</v>
      </c>
      <c r="J46" s="32" t="s">
        <v>279</v>
      </c>
      <c r="K46" s="32"/>
      <c r="L46" s="45">
        <f>L47</f>
        <v>0</v>
      </c>
      <c r="M46" s="45">
        <f t="shared" si="2"/>
        <v>0</v>
      </c>
      <c r="N46" s="45">
        <f t="shared" si="2"/>
        <v>0</v>
      </c>
    </row>
    <row r="47" spans="1:14" ht="28.5" hidden="1" customHeight="1" x14ac:dyDescent="0.2">
      <c r="A47" s="42"/>
      <c r="B47" s="283" t="s">
        <v>222</v>
      </c>
      <c r="C47" s="284"/>
      <c r="D47" s="284"/>
      <c r="E47" s="284"/>
      <c r="F47" s="285"/>
      <c r="G47" s="32">
        <v>992</v>
      </c>
      <c r="H47" s="43" t="s">
        <v>20</v>
      </c>
      <c r="I47" s="43" t="s">
        <v>39</v>
      </c>
      <c r="J47" s="32" t="s">
        <v>279</v>
      </c>
      <c r="K47" s="32">
        <v>800</v>
      </c>
      <c r="L47" s="45">
        <v>0</v>
      </c>
      <c r="M47" s="45"/>
      <c r="N47" s="45">
        <f>L47+M47</f>
        <v>0</v>
      </c>
    </row>
    <row r="48" spans="1:14" ht="39" customHeight="1" x14ac:dyDescent="0.2">
      <c r="A48" s="35" t="s">
        <v>280</v>
      </c>
      <c r="B48" s="292" t="s">
        <v>129</v>
      </c>
      <c r="C48" s="293"/>
      <c r="D48" s="293"/>
      <c r="E48" s="293"/>
      <c r="F48" s="294"/>
      <c r="G48" s="31">
        <v>992</v>
      </c>
      <c r="H48" s="36" t="s">
        <v>20</v>
      </c>
      <c r="I48" s="36" t="s">
        <v>86</v>
      </c>
      <c r="J48" s="31"/>
      <c r="K48" s="31"/>
      <c r="L48" s="34">
        <f>L49+L54+L56+L58</f>
        <v>2361.3200000000002</v>
      </c>
      <c r="M48" s="34">
        <f>M49+M54+M56+M58</f>
        <v>0</v>
      </c>
      <c r="N48" s="34">
        <f>N49+N54+N56+N58</f>
        <v>2361.3200000000002</v>
      </c>
    </row>
    <row r="49" spans="1:14" ht="38.25" customHeight="1" x14ac:dyDescent="0.2">
      <c r="A49" s="52" t="s">
        <v>281</v>
      </c>
      <c r="B49" s="286" t="s">
        <v>173</v>
      </c>
      <c r="C49" s="287"/>
      <c r="D49" s="287"/>
      <c r="E49" s="287"/>
      <c r="F49" s="288"/>
      <c r="G49" s="60">
        <v>992</v>
      </c>
      <c r="H49" s="50" t="s">
        <v>20</v>
      </c>
      <c r="I49" s="50" t="s">
        <v>86</v>
      </c>
      <c r="J49" s="60" t="s">
        <v>242</v>
      </c>
      <c r="K49" s="60"/>
      <c r="L49" s="51">
        <f>L50+L52</f>
        <v>2291.52</v>
      </c>
      <c r="M49" s="51">
        <f>M50+M52</f>
        <v>0</v>
      </c>
      <c r="N49" s="51">
        <f>N50+N52</f>
        <v>2291.52</v>
      </c>
    </row>
    <row r="50" spans="1:14" ht="57" customHeight="1" x14ac:dyDescent="0.2">
      <c r="A50" s="42"/>
      <c r="B50" s="283" t="s">
        <v>237</v>
      </c>
      <c r="C50" s="284"/>
      <c r="D50" s="284"/>
      <c r="E50" s="284"/>
      <c r="F50" s="285"/>
      <c r="G50" s="43">
        <v>992</v>
      </c>
      <c r="H50" s="43" t="s">
        <v>20</v>
      </c>
      <c r="I50" s="43" t="s">
        <v>86</v>
      </c>
      <c r="J50" s="43" t="s">
        <v>243</v>
      </c>
      <c r="K50" s="43"/>
      <c r="L50" s="45">
        <f>L51</f>
        <v>2265.19</v>
      </c>
      <c r="M50" s="45">
        <f>M51</f>
        <v>0</v>
      </c>
      <c r="N50" s="45">
        <f>N51</f>
        <v>2265.19</v>
      </c>
    </row>
    <row r="51" spans="1:14" ht="41.25" customHeight="1" x14ac:dyDescent="0.2">
      <c r="A51" s="42"/>
      <c r="B51" s="283" t="s">
        <v>370</v>
      </c>
      <c r="C51" s="284"/>
      <c r="D51" s="284"/>
      <c r="E51" s="284"/>
      <c r="F51" s="285"/>
      <c r="G51" s="43">
        <v>992</v>
      </c>
      <c r="H51" s="43" t="s">
        <v>20</v>
      </c>
      <c r="I51" s="43" t="s">
        <v>86</v>
      </c>
      <c r="J51" s="43" t="s">
        <v>243</v>
      </c>
      <c r="K51" s="43" t="s">
        <v>244</v>
      </c>
      <c r="L51" s="45">
        <v>2265.19</v>
      </c>
      <c r="M51" s="45"/>
      <c r="N51" s="45">
        <f>L51+M51</f>
        <v>2265.19</v>
      </c>
    </row>
    <row r="52" spans="1:14" ht="45.75" customHeight="1" x14ac:dyDescent="0.2">
      <c r="A52" s="42"/>
      <c r="B52" s="283" t="s">
        <v>371</v>
      </c>
      <c r="C52" s="284"/>
      <c r="D52" s="284"/>
      <c r="E52" s="285"/>
      <c r="F52" s="61"/>
      <c r="G52" s="43" t="s">
        <v>119</v>
      </c>
      <c r="H52" s="43" t="s">
        <v>20</v>
      </c>
      <c r="I52" s="43" t="s">
        <v>86</v>
      </c>
      <c r="J52" s="43" t="s">
        <v>372</v>
      </c>
      <c r="K52" s="43"/>
      <c r="L52" s="45">
        <f>L53</f>
        <v>26.33</v>
      </c>
      <c r="M52" s="45">
        <f>M53</f>
        <v>0</v>
      </c>
      <c r="N52" s="45">
        <f>N53</f>
        <v>26.33</v>
      </c>
    </row>
    <row r="53" spans="1:14" ht="41.25" customHeight="1" x14ac:dyDescent="0.2">
      <c r="A53" s="42"/>
      <c r="B53" s="283" t="s">
        <v>370</v>
      </c>
      <c r="C53" s="284"/>
      <c r="D53" s="284"/>
      <c r="E53" s="285"/>
      <c r="F53" s="61"/>
      <c r="G53" s="43" t="s">
        <v>119</v>
      </c>
      <c r="H53" s="43" t="s">
        <v>20</v>
      </c>
      <c r="I53" s="43" t="s">
        <v>86</v>
      </c>
      <c r="J53" s="43" t="s">
        <v>372</v>
      </c>
      <c r="K53" s="43" t="s">
        <v>244</v>
      </c>
      <c r="L53" s="45">
        <v>26.33</v>
      </c>
      <c r="M53" s="45"/>
      <c r="N53" s="45">
        <f>L53+M53</f>
        <v>26.33</v>
      </c>
    </row>
    <row r="54" spans="1:14" ht="54.75" customHeight="1" x14ac:dyDescent="0.2">
      <c r="A54" s="49" t="s">
        <v>282</v>
      </c>
      <c r="B54" s="286" t="s">
        <v>132</v>
      </c>
      <c r="C54" s="287"/>
      <c r="D54" s="287"/>
      <c r="E54" s="287"/>
      <c r="F54" s="288"/>
      <c r="G54" s="50" t="s">
        <v>119</v>
      </c>
      <c r="H54" s="50" t="s">
        <v>20</v>
      </c>
      <c r="I54" s="50" t="s">
        <v>86</v>
      </c>
      <c r="J54" s="50" t="s">
        <v>274</v>
      </c>
      <c r="K54" s="50"/>
      <c r="L54" s="51">
        <f>L55</f>
        <v>1.2</v>
      </c>
      <c r="M54" s="51"/>
      <c r="N54" s="51">
        <f>N55</f>
        <v>1.2</v>
      </c>
    </row>
    <row r="55" spans="1:14" ht="42.75" customHeight="1" x14ac:dyDescent="0.2">
      <c r="A55" s="42"/>
      <c r="B55" s="283" t="s">
        <v>123</v>
      </c>
      <c r="C55" s="284"/>
      <c r="D55" s="284"/>
      <c r="E55" s="284"/>
      <c r="F55" s="285"/>
      <c r="G55" s="43" t="s">
        <v>119</v>
      </c>
      <c r="H55" s="43" t="s">
        <v>20</v>
      </c>
      <c r="I55" s="43" t="s">
        <v>86</v>
      </c>
      <c r="J55" s="43" t="s">
        <v>274</v>
      </c>
      <c r="K55" s="43" t="s">
        <v>124</v>
      </c>
      <c r="L55" s="45">
        <v>1.2</v>
      </c>
      <c r="M55" s="45"/>
      <c r="N55" s="45">
        <f>L55+M55</f>
        <v>1.2</v>
      </c>
    </row>
    <row r="56" spans="1:14" ht="67.5" customHeight="1" x14ac:dyDescent="0.2">
      <c r="A56" s="49" t="s">
        <v>283</v>
      </c>
      <c r="B56" s="286" t="s">
        <v>133</v>
      </c>
      <c r="C56" s="287"/>
      <c r="D56" s="287"/>
      <c r="E56" s="287"/>
      <c r="F56" s="288"/>
      <c r="G56" s="50" t="s">
        <v>119</v>
      </c>
      <c r="H56" s="50" t="s">
        <v>20</v>
      </c>
      <c r="I56" s="50" t="s">
        <v>86</v>
      </c>
      <c r="J56" s="50" t="s">
        <v>275</v>
      </c>
      <c r="K56" s="50"/>
      <c r="L56" s="51">
        <f>L57</f>
        <v>40.799999999999997</v>
      </c>
      <c r="M56" s="51"/>
      <c r="N56" s="51">
        <f>N57</f>
        <v>40.799999999999997</v>
      </c>
    </row>
    <row r="57" spans="1:14" ht="40.5" customHeight="1" x14ac:dyDescent="0.2">
      <c r="A57" s="42"/>
      <c r="B57" s="283" t="s">
        <v>292</v>
      </c>
      <c r="C57" s="284"/>
      <c r="D57" s="284"/>
      <c r="E57" s="284"/>
      <c r="F57" s="285"/>
      <c r="G57" s="43" t="s">
        <v>119</v>
      </c>
      <c r="H57" s="43" t="s">
        <v>20</v>
      </c>
      <c r="I57" s="43" t="s">
        <v>86</v>
      </c>
      <c r="J57" s="43" t="s">
        <v>275</v>
      </c>
      <c r="K57" s="43" t="s">
        <v>124</v>
      </c>
      <c r="L57" s="45">
        <v>40.799999999999997</v>
      </c>
      <c r="M57" s="45"/>
      <c r="N57" s="45">
        <f>L57+M57</f>
        <v>40.799999999999997</v>
      </c>
    </row>
    <row r="58" spans="1:14" ht="40.5" customHeight="1" x14ac:dyDescent="0.2">
      <c r="A58" s="62" t="s">
        <v>332</v>
      </c>
      <c r="B58" s="308" t="s">
        <v>294</v>
      </c>
      <c r="C58" s="309"/>
      <c r="D58" s="309"/>
      <c r="E58" s="310"/>
      <c r="F58" s="63"/>
      <c r="G58" s="31">
        <v>992</v>
      </c>
      <c r="H58" s="36" t="s">
        <v>20</v>
      </c>
      <c r="I58" s="53" t="s">
        <v>86</v>
      </c>
      <c r="J58" s="31" t="s">
        <v>296</v>
      </c>
      <c r="K58" s="31"/>
      <c r="L58" s="64">
        <f>L59</f>
        <v>27.8</v>
      </c>
      <c r="M58" s="64">
        <f t="shared" ref="M58:N60" si="3">M59</f>
        <v>0</v>
      </c>
      <c r="N58" s="34">
        <f t="shared" si="3"/>
        <v>27.8</v>
      </c>
    </row>
    <row r="59" spans="1:14" ht="83.25" customHeight="1" x14ac:dyDescent="0.2">
      <c r="A59" s="49" t="s">
        <v>333</v>
      </c>
      <c r="B59" s="305" t="s">
        <v>299</v>
      </c>
      <c r="C59" s="306"/>
      <c r="D59" s="306"/>
      <c r="E59" s="307"/>
      <c r="F59" s="65"/>
      <c r="G59" s="60">
        <v>992</v>
      </c>
      <c r="H59" s="50" t="s">
        <v>20</v>
      </c>
      <c r="I59" s="66" t="s">
        <v>86</v>
      </c>
      <c r="J59" s="60" t="s">
        <v>297</v>
      </c>
      <c r="K59" s="60"/>
      <c r="L59" s="67">
        <f>L60</f>
        <v>27.8</v>
      </c>
      <c r="M59" s="67">
        <f t="shared" si="3"/>
        <v>0</v>
      </c>
      <c r="N59" s="51">
        <f t="shared" si="3"/>
        <v>27.8</v>
      </c>
    </row>
    <row r="60" spans="1:14" ht="50.25" customHeight="1" x14ac:dyDescent="0.2">
      <c r="A60" s="68"/>
      <c r="B60" s="304" t="s">
        <v>295</v>
      </c>
      <c r="C60" s="209"/>
      <c r="D60" s="209"/>
      <c r="E60" s="210"/>
      <c r="F60" s="69"/>
      <c r="G60" s="32">
        <v>992</v>
      </c>
      <c r="H60" s="43" t="s">
        <v>20</v>
      </c>
      <c r="I60" s="57" t="s">
        <v>86</v>
      </c>
      <c r="J60" s="32" t="s">
        <v>298</v>
      </c>
      <c r="K60" s="32"/>
      <c r="L60" s="70">
        <f>L61</f>
        <v>27.8</v>
      </c>
      <c r="M60" s="70">
        <f t="shared" si="3"/>
        <v>0</v>
      </c>
      <c r="N60" s="45">
        <f t="shared" si="3"/>
        <v>27.8</v>
      </c>
    </row>
    <row r="61" spans="1:14" ht="46.5" customHeight="1" x14ac:dyDescent="0.2">
      <c r="A61" s="42"/>
      <c r="B61" s="304" t="s">
        <v>121</v>
      </c>
      <c r="C61" s="209"/>
      <c r="D61" s="209"/>
      <c r="E61" s="210"/>
      <c r="F61" s="69"/>
      <c r="G61" s="32">
        <v>992</v>
      </c>
      <c r="H61" s="43" t="s">
        <v>20</v>
      </c>
      <c r="I61" s="57" t="s">
        <v>86</v>
      </c>
      <c r="J61" s="32" t="s">
        <v>298</v>
      </c>
      <c r="K61" s="32">
        <v>200</v>
      </c>
      <c r="L61" s="70">
        <v>27.8</v>
      </c>
      <c r="M61" s="70"/>
      <c r="N61" s="45">
        <f>L61+M61</f>
        <v>27.8</v>
      </c>
    </row>
    <row r="62" spans="1:14" ht="24.75" customHeight="1" x14ac:dyDescent="0.2">
      <c r="A62" s="35" t="s">
        <v>87</v>
      </c>
      <c r="B62" s="280" t="s">
        <v>88</v>
      </c>
      <c r="C62" s="281"/>
      <c r="D62" s="281"/>
      <c r="E62" s="281"/>
      <c r="F62" s="282"/>
      <c r="G62" s="36" t="s">
        <v>119</v>
      </c>
      <c r="H62" s="36" t="s">
        <v>45</v>
      </c>
      <c r="I62" s="36" t="s">
        <v>1</v>
      </c>
      <c r="J62" s="36"/>
      <c r="K62" s="36"/>
      <c r="L62" s="34">
        <f>L63</f>
        <v>181.8</v>
      </c>
      <c r="M62" s="34"/>
      <c r="N62" s="34">
        <f>N63</f>
        <v>181.8</v>
      </c>
    </row>
    <row r="63" spans="1:14" ht="36.75" customHeight="1" x14ac:dyDescent="0.2">
      <c r="A63" s="71"/>
      <c r="B63" s="286" t="s">
        <v>89</v>
      </c>
      <c r="C63" s="287"/>
      <c r="D63" s="287"/>
      <c r="E63" s="287"/>
      <c r="F63" s="288"/>
      <c r="G63" s="50" t="s">
        <v>119</v>
      </c>
      <c r="H63" s="50" t="s">
        <v>45</v>
      </c>
      <c r="I63" s="50" t="s">
        <v>53</v>
      </c>
      <c r="J63" s="50"/>
      <c r="K63" s="50"/>
      <c r="L63" s="51">
        <f>L65</f>
        <v>181.8</v>
      </c>
      <c r="M63" s="45"/>
      <c r="N63" s="45">
        <f>N64</f>
        <v>181.8</v>
      </c>
    </row>
    <row r="64" spans="1:14" ht="41.25" customHeight="1" x14ac:dyDescent="0.2">
      <c r="A64" s="42"/>
      <c r="B64" s="283" t="s">
        <v>230</v>
      </c>
      <c r="C64" s="284"/>
      <c r="D64" s="284"/>
      <c r="E64" s="284"/>
      <c r="F64" s="285"/>
      <c r="G64" s="43" t="s">
        <v>119</v>
      </c>
      <c r="H64" s="43" t="s">
        <v>45</v>
      </c>
      <c r="I64" s="43" t="s">
        <v>53</v>
      </c>
      <c r="J64" s="43" t="s">
        <v>232</v>
      </c>
      <c r="K64" s="43"/>
      <c r="L64" s="45">
        <f>L65</f>
        <v>181.8</v>
      </c>
      <c r="M64" s="45"/>
      <c r="N64" s="45">
        <f>N65</f>
        <v>181.8</v>
      </c>
    </row>
    <row r="65" spans="1:14" ht="58.5" customHeight="1" x14ac:dyDescent="0.2">
      <c r="A65" s="42"/>
      <c r="B65" s="283" t="s">
        <v>177</v>
      </c>
      <c r="C65" s="284"/>
      <c r="D65" s="284"/>
      <c r="E65" s="284"/>
      <c r="F65" s="285"/>
      <c r="G65" s="43" t="s">
        <v>119</v>
      </c>
      <c r="H65" s="43" t="s">
        <v>45</v>
      </c>
      <c r="I65" s="43" t="s">
        <v>53</v>
      </c>
      <c r="J65" s="43" t="s">
        <v>245</v>
      </c>
      <c r="K65" s="43"/>
      <c r="L65" s="45">
        <f>L66+L67</f>
        <v>181.8</v>
      </c>
      <c r="M65" s="45"/>
      <c r="N65" s="45">
        <f>N66+N67</f>
        <v>181.8</v>
      </c>
    </row>
    <row r="66" spans="1:14" ht="38.25" customHeight="1" x14ac:dyDescent="0.2">
      <c r="A66" s="42"/>
      <c r="B66" s="283" t="s">
        <v>118</v>
      </c>
      <c r="C66" s="284"/>
      <c r="D66" s="284"/>
      <c r="E66" s="284"/>
      <c r="F66" s="285"/>
      <c r="G66" s="43" t="s">
        <v>119</v>
      </c>
      <c r="H66" s="43" t="s">
        <v>45</v>
      </c>
      <c r="I66" s="43" t="s">
        <v>53</v>
      </c>
      <c r="J66" s="43" t="s">
        <v>245</v>
      </c>
      <c r="K66" s="43" t="s">
        <v>116</v>
      </c>
      <c r="L66" s="45">
        <v>143.35</v>
      </c>
      <c r="M66" s="45"/>
      <c r="N66" s="45">
        <f>L66+M66</f>
        <v>143.35</v>
      </c>
    </row>
    <row r="67" spans="1:14" ht="39" customHeight="1" x14ac:dyDescent="0.2">
      <c r="A67" s="42"/>
      <c r="B67" s="283" t="s">
        <v>121</v>
      </c>
      <c r="C67" s="284"/>
      <c r="D67" s="284"/>
      <c r="E67" s="284"/>
      <c r="F67" s="285"/>
      <c r="G67" s="43" t="s">
        <v>119</v>
      </c>
      <c r="H67" s="43" t="s">
        <v>45</v>
      </c>
      <c r="I67" s="43" t="s">
        <v>53</v>
      </c>
      <c r="J67" s="43" t="s">
        <v>245</v>
      </c>
      <c r="K67" s="43" t="s">
        <v>122</v>
      </c>
      <c r="L67" s="45">
        <v>38.450000000000003</v>
      </c>
      <c r="M67" s="45"/>
      <c r="N67" s="45">
        <f>L67+M67</f>
        <v>38.450000000000003</v>
      </c>
    </row>
    <row r="68" spans="1:14" ht="42" customHeight="1" x14ac:dyDescent="0.2">
      <c r="A68" s="35" t="s">
        <v>90</v>
      </c>
      <c r="B68" s="292" t="s">
        <v>91</v>
      </c>
      <c r="C68" s="293"/>
      <c r="D68" s="293"/>
      <c r="E68" s="293"/>
      <c r="F68" s="294"/>
      <c r="G68" s="36" t="s">
        <v>119</v>
      </c>
      <c r="H68" s="36" t="s">
        <v>53</v>
      </c>
      <c r="I68" s="36" t="s">
        <v>1</v>
      </c>
      <c r="J68" s="36"/>
      <c r="K68" s="36"/>
      <c r="L68" s="34">
        <f>L69+L77</f>
        <v>328.584</v>
      </c>
      <c r="M68" s="34">
        <f>M69+M77</f>
        <v>0</v>
      </c>
      <c r="N68" s="34">
        <f>N69+N77</f>
        <v>328.584</v>
      </c>
    </row>
    <row r="69" spans="1:14" ht="75.75" customHeight="1" x14ac:dyDescent="0.2">
      <c r="A69" s="35" t="s">
        <v>143</v>
      </c>
      <c r="B69" s="292" t="s">
        <v>92</v>
      </c>
      <c r="C69" s="293"/>
      <c r="D69" s="293"/>
      <c r="E69" s="293"/>
      <c r="F69" s="294"/>
      <c r="G69" s="36" t="s">
        <v>119</v>
      </c>
      <c r="H69" s="36" t="s">
        <v>53</v>
      </c>
      <c r="I69" s="36" t="s">
        <v>93</v>
      </c>
      <c r="J69" s="36"/>
      <c r="K69" s="36"/>
      <c r="L69" s="34">
        <f>L70+L72+L75</f>
        <v>320.584</v>
      </c>
      <c r="M69" s="34">
        <f>M70+M72+M74</f>
        <v>0</v>
      </c>
      <c r="N69" s="34">
        <f>N70+N72+N74</f>
        <v>320.584</v>
      </c>
    </row>
    <row r="70" spans="1:14" ht="83.25" customHeight="1" x14ac:dyDescent="0.2">
      <c r="A70" s="49" t="s">
        <v>247</v>
      </c>
      <c r="B70" s="305" t="s">
        <v>144</v>
      </c>
      <c r="C70" s="306"/>
      <c r="D70" s="306"/>
      <c r="E70" s="306"/>
      <c r="F70" s="307"/>
      <c r="G70" s="50" t="s">
        <v>119</v>
      </c>
      <c r="H70" s="50" t="s">
        <v>53</v>
      </c>
      <c r="I70" s="50" t="s">
        <v>93</v>
      </c>
      <c r="J70" s="50" t="s">
        <v>246</v>
      </c>
      <c r="K70" s="50"/>
      <c r="L70" s="51">
        <f>L71</f>
        <v>64</v>
      </c>
      <c r="M70" s="51"/>
      <c r="N70" s="51">
        <f>N71</f>
        <v>64</v>
      </c>
    </row>
    <row r="71" spans="1:14" ht="38.25" customHeight="1" x14ac:dyDescent="0.2">
      <c r="A71" s="42"/>
      <c r="B71" s="283" t="s">
        <v>121</v>
      </c>
      <c r="C71" s="284"/>
      <c r="D71" s="284"/>
      <c r="E71" s="284"/>
      <c r="F71" s="285"/>
      <c r="G71" s="43" t="s">
        <v>119</v>
      </c>
      <c r="H71" s="43" t="s">
        <v>53</v>
      </c>
      <c r="I71" s="43" t="s">
        <v>93</v>
      </c>
      <c r="J71" s="43" t="s">
        <v>246</v>
      </c>
      <c r="K71" s="43" t="s">
        <v>122</v>
      </c>
      <c r="L71" s="45">
        <v>64</v>
      </c>
      <c r="M71" s="45"/>
      <c r="N71" s="45">
        <f>L71+M71</f>
        <v>64</v>
      </c>
    </row>
    <row r="72" spans="1:14" ht="40.5" customHeight="1" x14ac:dyDescent="0.2">
      <c r="A72" s="49" t="s">
        <v>248</v>
      </c>
      <c r="B72" s="286" t="s">
        <v>145</v>
      </c>
      <c r="C72" s="287"/>
      <c r="D72" s="287"/>
      <c r="E72" s="287"/>
      <c r="F72" s="288"/>
      <c r="G72" s="50" t="s">
        <v>119</v>
      </c>
      <c r="H72" s="50" t="s">
        <v>53</v>
      </c>
      <c r="I72" s="50" t="s">
        <v>93</v>
      </c>
      <c r="J72" s="50" t="s">
        <v>249</v>
      </c>
      <c r="K72" s="50"/>
      <c r="L72" s="51">
        <f>L73</f>
        <v>3</v>
      </c>
      <c r="M72" s="51"/>
      <c r="N72" s="51">
        <f>N73</f>
        <v>3</v>
      </c>
    </row>
    <row r="73" spans="1:14" ht="37.5" customHeight="1" x14ac:dyDescent="0.2">
      <c r="A73" s="42"/>
      <c r="B73" s="283" t="s">
        <v>121</v>
      </c>
      <c r="C73" s="284"/>
      <c r="D73" s="284"/>
      <c r="E73" s="284"/>
      <c r="F73" s="285"/>
      <c r="G73" s="43" t="s">
        <v>119</v>
      </c>
      <c r="H73" s="43" t="s">
        <v>53</v>
      </c>
      <c r="I73" s="43" t="s">
        <v>93</v>
      </c>
      <c r="J73" s="43" t="s">
        <v>249</v>
      </c>
      <c r="K73" s="43" t="s">
        <v>122</v>
      </c>
      <c r="L73" s="45">
        <v>3</v>
      </c>
      <c r="M73" s="45"/>
      <c r="N73" s="45">
        <f>L73+M73</f>
        <v>3</v>
      </c>
    </row>
    <row r="74" spans="1:14" ht="36.75" customHeight="1" x14ac:dyDescent="0.2">
      <c r="A74" s="49" t="s">
        <v>250</v>
      </c>
      <c r="B74" s="286" t="s">
        <v>231</v>
      </c>
      <c r="C74" s="287"/>
      <c r="D74" s="287"/>
      <c r="E74" s="287"/>
      <c r="F74" s="288"/>
      <c r="G74" s="50" t="s">
        <v>119</v>
      </c>
      <c r="H74" s="50" t="s">
        <v>53</v>
      </c>
      <c r="I74" s="50" t="s">
        <v>93</v>
      </c>
      <c r="J74" s="50" t="s">
        <v>290</v>
      </c>
      <c r="K74" s="50"/>
      <c r="L74" s="51">
        <f>L75</f>
        <v>253.584</v>
      </c>
      <c r="M74" s="51"/>
      <c r="N74" s="51">
        <f>N75</f>
        <v>253.584</v>
      </c>
    </row>
    <row r="75" spans="1:14" ht="73.5" customHeight="1" x14ac:dyDescent="0.2">
      <c r="A75" s="68"/>
      <c r="B75" s="283" t="s">
        <v>336</v>
      </c>
      <c r="C75" s="284"/>
      <c r="D75" s="284"/>
      <c r="E75" s="284"/>
      <c r="F75" s="285"/>
      <c r="G75" s="43" t="s">
        <v>119</v>
      </c>
      <c r="H75" s="43" t="s">
        <v>53</v>
      </c>
      <c r="I75" s="43" t="s">
        <v>93</v>
      </c>
      <c r="J75" s="43" t="s">
        <v>290</v>
      </c>
      <c r="K75" s="43"/>
      <c r="L75" s="45">
        <f>L76</f>
        <v>253.584</v>
      </c>
      <c r="M75" s="45"/>
      <c r="N75" s="45">
        <f>N76</f>
        <v>253.584</v>
      </c>
    </row>
    <row r="76" spans="1:14" ht="26.25" customHeight="1" x14ac:dyDescent="0.2">
      <c r="A76" s="42"/>
      <c r="B76" s="304" t="s">
        <v>335</v>
      </c>
      <c r="C76" s="209"/>
      <c r="D76" s="209"/>
      <c r="E76" s="209"/>
      <c r="F76" s="210"/>
      <c r="G76" s="43" t="s">
        <v>119</v>
      </c>
      <c r="H76" s="43" t="s">
        <v>53</v>
      </c>
      <c r="I76" s="43" t="s">
        <v>93</v>
      </c>
      <c r="J76" s="43" t="s">
        <v>251</v>
      </c>
      <c r="K76" s="43" t="s">
        <v>146</v>
      </c>
      <c r="L76" s="45">
        <v>253.584</v>
      </c>
      <c r="M76" s="45"/>
      <c r="N76" s="45">
        <f>L76+M76</f>
        <v>253.584</v>
      </c>
    </row>
    <row r="77" spans="1:14" ht="57.75" customHeight="1" x14ac:dyDescent="0.2">
      <c r="A77" s="72" t="s">
        <v>147</v>
      </c>
      <c r="B77" s="292" t="s">
        <v>94</v>
      </c>
      <c r="C77" s="293"/>
      <c r="D77" s="293"/>
      <c r="E77" s="293"/>
      <c r="F77" s="294"/>
      <c r="G77" s="36" t="s">
        <v>119</v>
      </c>
      <c r="H77" s="36" t="s">
        <v>53</v>
      </c>
      <c r="I77" s="36" t="s">
        <v>95</v>
      </c>
      <c r="J77" s="36"/>
      <c r="K77" s="36"/>
      <c r="L77" s="34">
        <f>L80+L78</f>
        <v>8</v>
      </c>
      <c r="M77" s="34">
        <f>M78+M80</f>
        <v>0</v>
      </c>
      <c r="N77" s="34">
        <f>N78+N80</f>
        <v>8</v>
      </c>
    </row>
    <row r="78" spans="1:14" ht="39" customHeight="1" x14ac:dyDescent="0.2">
      <c r="A78" s="49" t="s">
        <v>252</v>
      </c>
      <c r="B78" s="286" t="s">
        <v>148</v>
      </c>
      <c r="C78" s="287"/>
      <c r="D78" s="287"/>
      <c r="E78" s="287"/>
      <c r="F78" s="288"/>
      <c r="G78" s="50" t="s">
        <v>119</v>
      </c>
      <c r="H78" s="50" t="s">
        <v>53</v>
      </c>
      <c r="I78" s="50" t="s">
        <v>95</v>
      </c>
      <c r="J78" s="50" t="s">
        <v>253</v>
      </c>
      <c r="K78" s="50"/>
      <c r="L78" s="51">
        <f>L79</f>
        <v>5</v>
      </c>
      <c r="M78" s="51"/>
      <c r="N78" s="51">
        <f>N79</f>
        <v>5</v>
      </c>
    </row>
    <row r="79" spans="1:14" ht="48.75" customHeight="1" x14ac:dyDescent="0.2">
      <c r="A79" s="42"/>
      <c r="B79" s="283" t="s">
        <v>121</v>
      </c>
      <c r="C79" s="284"/>
      <c r="D79" s="284"/>
      <c r="E79" s="284"/>
      <c r="F79" s="285"/>
      <c r="G79" s="43" t="s">
        <v>119</v>
      </c>
      <c r="H79" s="43" t="s">
        <v>53</v>
      </c>
      <c r="I79" s="43" t="s">
        <v>95</v>
      </c>
      <c r="J79" s="43" t="s">
        <v>253</v>
      </c>
      <c r="K79" s="43" t="s">
        <v>122</v>
      </c>
      <c r="L79" s="45">
        <v>5</v>
      </c>
      <c r="M79" s="45"/>
      <c r="N79" s="45">
        <f>L79+M79</f>
        <v>5</v>
      </c>
    </row>
    <row r="80" spans="1:14" ht="38.25" customHeight="1" x14ac:dyDescent="0.2">
      <c r="A80" s="49" t="s">
        <v>254</v>
      </c>
      <c r="B80" s="286" t="s">
        <v>149</v>
      </c>
      <c r="C80" s="287"/>
      <c r="D80" s="287"/>
      <c r="E80" s="287"/>
      <c r="F80" s="288"/>
      <c r="G80" s="50" t="s">
        <v>119</v>
      </c>
      <c r="H80" s="50" t="s">
        <v>53</v>
      </c>
      <c r="I80" s="50" t="s">
        <v>95</v>
      </c>
      <c r="J80" s="50" t="s">
        <v>255</v>
      </c>
      <c r="K80" s="50"/>
      <c r="L80" s="51">
        <f>L81</f>
        <v>3</v>
      </c>
      <c r="M80" s="51"/>
      <c r="N80" s="51">
        <f>N81</f>
        <v>3</v>
      </c>
    </row>
    <row r="81" spans="1:14" ht="40.5" customHeight="1" x14ac:dyDescent="0.2">
      <c r="A81" s="42"/>
      <c r="B81" s="283" t="s">
        <v>121</v>
      </c>
      <c r="C81" s="284"/>
      <c r="D81" s="284"/>
      <c r="E81" s="284"/>
      <c r="F81" s="285"/>
      <c r="G81" s="43" t="s">
        <v>119</v>
      </c>
      <c r="H81" s="43" t="s">
        <v>53</v>
      </c>
      <c r="I81" s="43" t="s">
        <v>95</v>
      </c>
      <c r="J81" s="43" t="s">
        <v>255</v>
      </c>
      <c r="K81" s="43" t="s">
        <v>122</v>
      </c>
      <c r="L81" s="45">
        <v>3</v>
      </c>
      <c r="M81" s="45"/>
      <c r="N81" s="45">
        <f>L81+M81</f>
        <v>3</v>
      </c>
    </row>
    <row r="82" spans="1:14" ht="26.25" customHeight="1" x14ac:dyDescent="0.2">
      <c r="A82" s="35" t="s">
        <v>96</v>
      </c>
      <c r="B82" s="280" t="s">
        <v>97</v>
      </c>
      <c r="C82" s="281"/>
      <c r="D82" s="281"/>
      <c r="E82" s="281"/>
      <c r="F82" s="282"/>
      <c r="G82" s="36" t="s">
        <v>119</v>
      </c>
      <c r="H82" s="36" t="s">
        <v>83</v>
      </c>
      <c r="I82" s="36" t="s">
        <v>1</v>
      </c>
      <c r="J82" s="36"/>
      <c r="K82" s="36"/>
      <c r="L82" s="34">
        <f>L83+L91</f>
        <v>1359.25748</v>
      </c>
      <c r="M82" s="34">
        <f>M83+M87+M91</f>
        <v>1080</v>
      </c>
      <c r="N82" s="34">
        <f>N83+N91</f>
        <v>2439.2574800000002</v>
      </c>
    </row>
    <row r="83" spans="1:14" ht="36.75" customHeight="1" x14ac:dyDescent="0.2">
      <c r="A83" s="73" t="s">
        <v>151</v>
      </c>
      <c r="B83" s="298" t="s">
        <v>150</v>
      </c>
      <c r="C83" s="299"/>
      <c r="D83" s="299"/>
      <c r="E83" s="299"/>
      <c r="F83" s="300"/>
      <c r="G83" s="39" t="s">
        <v>119</v>
      </c>
      <c r="H83" s="39" t="s">
        <v>83</v>
      </c>
      <c r="I83" s="39" t="s">
        <v>93</v>
      </c>
      <c r="J83" s="39"/>
      <c r="K83" s="39"/>
      <c r="L83" s="41">
        <f>L85</f>
        <v>1353.25748</v>
      </c>
      <c r="M83" s="41">
        <f t="shared" ref="M83:N85" si="4">M84</f>
        <v>0</v>
      </c>
      <c r="N83" s="41">
        <f>N84+N87</f>
        <v>2433.2574800000002</v>
      </c>
    </row>
    <row r="84" spans="1:14" ht="23.25" customHeight="1" x14ac:dyDescent="0.2">
      <c r="A84" s="42"/>
      <c r="B84" s="283" t="s">
        <v>233</v>
      </c>
      <c r="C84" s="284"/>
      <c r="D84" s="284"/>
      <c r="E84" s="284"/>
      <c r="F84" s="285"/>
      <c r="G84" s="43" t="s">
        <v>119</v>
      </c>
      <c r="H84" s="43" t="s">
        <v>83</v>
      </c>
      <c r="I84" s="43" t="s">
        <v>93</v>
      </c>
      <c r="J84" s="43" t="s">
        <v>256</v>
      </c>
      <c r="K84" s="43"/>
      <c r="L84" s="45">
        <f>L85</f>
        <v>1353.25748</v>
      </c>
      <c r="M84" s="45">
        <f t="shared" si="4"/>
        <v>0</v>
      </c>
      <c r="N84" s="45">
        <f t="shared" si="4"/>
        <v>1353.25748</v>
      </c>
    </row>
    <row r="85" spans="1:14" ht="56.25" customHeight="1" x14ac:dyDescent="0.2">
      <c r="A85" s="42"/>
      <c r="B85" s="283" t="s">
        <v>257</v>
      </c>
      <c r="C85" s="284"/>
      <c r="D85" s="284"/>
      <c r="E85" s="284"/>
      <c r="F85" s="285"/>
      <c r="G85" s="43" t="s">
        <v>119</v>
      </c>
      <c r="H85" s="43" t="s">
        <v>83</v>
      </c>
      <c r="I85" s="43" t="s">
        <v>93</v>
      </c>
      <c r="J85" s="43" t="s">
        <v>258</v>
      </c>
      <c r="K85" s="43"/>
      <c r="L85" s="45">
        <f>L86</f>
        <v>1353.25748</v>
      </c>
      <c r="M85" s="45">
        <f t="shared" si="4"/>
        <v>0</v>
      </c>
      <c r="N85" s="45">
        <f t="shared" si="4"/>
        <v>1353.25748</v>
      </c>
    </row>
    <row r="86" spans="1:14" ht="42" customHeight="1" x14ac:dyDescent="0.2">
      <c r="A86" s="42"/>
      <c r="B86" s="283" t="s">
        <v>121</v>
      </c>
      <c r="C86" s="284"/>
      <c r="D86" s="284"/>
      <c r="E86" s="284"/>
      <c r="F86" s="285"/>
      <c r="G86" s="43" t="s">
        <v>119</v>
      </c>
      <c r="H86" s="43" t="s">
        <v>83</v>
      </c>
      <c r="I86" s="43" t="s">
        <v>93</v>
      </c>
      <c r="J86" s="43" t="s">
        <v>258</v>
      </c>
      <c r="K86" s="43" t="s">
        <v>122</v>
      </c>
      <c r="L86" s="45">
        <v>1353.25748</v>
      </c>
      <c r="M86" s="45"/>
      <c r="N86" s="45">
        <f>L86+M86</f>
        <v>1353.25748</v>
      </c>
    </row>
    <row r="87" spans="1:14" ht="39.75" customHeight="1" x14ac:dyDescent="0.2">
      <c r="A87" s="62" t="s">
        <v>152</v>
      </c>
      <c r="B87" s="308" t="s">
        <v>294</v>
      </c>
      <c r="C87" s="309"/>
      <c r="D87" s="309"/>
      <c r="E87" s="310"/>
      <c r="F87" s="63"/>
      <c r="G87" s="31">
        <v>992</v>
      </c>
      <c r="H87" s="36" t="s">
        <v>83</v>
      </c>
      <c r="I87" s="53" t="s">
        <v>93</v>
      </c>
      <c r="J87" s="31" t="s">
        <v>296</v>
      </c>
      <c r="K87" s="31"/>
      <c r="L87" s="74"/>
      <c r="M87" s="64">
        <f t="shared" ref="M87:N87" si="5">M88</f>
        <v>1080</v>
      </c>
      <c r="N87" s="34">
        <f t="shared" si="5"/>
        <v>1080</v>
      </c>
    </row>
    <row r="88" spans="1:14" ht="79.5" customHeight="1" x14ac:dyDescent="0.2">
      <c r="A88" s="49"/>
      <c r="B88" s="305" t="s">
        <v>383</v>
      </c>
      <c r="C88" s="306"/>
      <c r="D88" s="306"/>
      <c r="E88" s="307"/>
      <c r="F88" s="65"/>
      <c r="G88" s="60">
        <v>992</v>
      </c>
      <c r="H88" s="50" t="s">
        <v>83</v>
      </c>
      <c r="I88" s="66" t="s">
        <v>93</v>
      </c>
      <c r="J88" s="60" t="s">
        <v>384</v>
      </c>
      <c r="K88" s="60"/>
      <c r="L88" s="75"/>
      <c r="M88" s="67">
        <f>M89+M91</f>
        <v>1080</v>
      </c>
      <c r="N88" s="51">
        <f>N89</f>
        <v>1080</v>
      </c>
    </row>
    <row r="89" spans="1:14" ht="117" customHeight="1" x14ac:dyDescent="0.2">
      <c r="A89" s="76"/>
      <c r="B89" s="301" t="s">
        <v>382</v>
      </c>
      <c r="C89" s="302"/>
      <c r="D89" s="302"/>
      <c r="E89" s="303"/>
      <c r="F89" s="77"/>
      <c r="G89" s="78">
        <v>992</v>
      </c>
      <c r="H89" s="79" t="s">
        <v>83</v>
      </c>
      <c r="I89" s="80" t="s">
        <v>93</v>
      </c>
      <c r="J89" s="78" t="s">
        <v>381</v>
      </c>
      <c r="K89" s="78"/>
      <c r="L89" s="81"/>
      <c r="M89" s="82">
        <f>M90</f>
        <v>1080</v>
      </c>
      <c r="N89" s="83">
        <f>N90</f>
        <v>1080</v>
      </c>
    </row>
    <row r="90" spans="1:14" ht="35.25" customHeight="1" x14ac:dyDescent="0.2">
      <c r="A90" s="84"/>
      <c r="B90" s="301" t="s">
        <v>121</v>
      </c>
      <c r="C90" s="302"/>
      <c r="D90" s="302"/>
      <c r="E90" s="303"/>
      <c r="F90" s="77"/>
      <c r="G90" s="78">
        <v>992</v>
      </c>
      <c r="H90" s="79" t="s">
        <v>83</v>
      </c>
      <c r="I90" s="80" t="s">
        <v>93</v>
      </c>
      <c r="J90" s="85" t="s">
        <v>381</v>
      </c>
      <c r="K90" s="78">
        <v>200</v>
      </c>
      <c r="L90" s="81"/>
      <c r="M90" s="82">
        <v>1080</v>
      </c>
      <c r="N90" s="83">
        <f>L90+M90</f>
        <v>1080</v>
      </c>
    </row>
    <row r="91" spans="1:14" ht="36" customHeight="1" x14ac:dyDescent="0.2">
      <c r="A91" s="37" t="s">
        <v>386</v>
      </c>
      <c r="B91" s="298" t="s">
        <v>100</v>
      </c>
      <c r="C91" s="299"/>
      <c r="D91" s="299"/>
      <c r="E91" s="299"/>
      <c r="F91" s="300"/>
      <c r="G91" s="39" t="s">
        <v>119</v>
      </c>
      <c r="H91" s="39" t="s">
        <v>83</v>
      </c>
      <c r="I91" s="39" t="s">
        <v>101</v>
      </c>
      <c r="J91" s="39"/>
      <c r="K91" s="39"/>
      <c r="L91" s="41">
        <f>L92+L96</f>
        <v>6</v>
      </c>
      <c r="M91" s="41"/>
      <c r="N91" s="41">
        <f>N92+N96</f>
        <v>6</v>
      </c>
    </row>
    <row r="92" spans="1:14" ht="37.5" customHeight="1" x14ac:dyDescent="0.2">
      <c r="A92" s="52" t="s">
        <v>387</v>
      </c>
      <c r="B92" s="286" t="s">
        <v>153</v>
      </c>
      <c r="C92" s="287"/>
      <c r="D92" s="287"/>
      <c r="E92" s="287"/>
      <c r="F92" s="288"/>
      <c r="G92" s="50" t="s">
        <v>119</v>
      </c>
      <c r="H92" s="50" t="s">
        <v>83</v>
      </c>
      <c r="I92" s="50" t="s">
        <v>101</v>
      </c>
      <c r="J92" s="50" t="s">
        <v>259</v>
      </c>
      <c r="K92" s="50"/>
      <c r="L92" s="51">
        <f>L93</f>
        <v>5</v>
      </c>
      <c r="M92" s="51">
        <f>M93</f>
        <v>0</v>
      </c>
      <c r="N92" s="51">
        <f>N93</f>
        <v>5</v>
      </c>
    </row>
    <row r="93" spans="1:14" ht="42.75" customHeight="1" x14ac:dyDescent="0.2">
      <c r="A93" s="56"/>
      <c r="B93" s="283" t="s">
        <v>121</v>
      </c>
      <c r="C93" s="284"/>
      <c r="D93" s="284"/>
      <c r="E93" s="284"/>
      <c r="F93" s="285"/>
      <c r="G93" s="43" t="s">
        <v>119</v>
      </c>
      <c r="H93" s="43" t="s">
        <v>83</v>
      </c>
      <c r="I93" s="43" t="s">
        <v>101</v>
      </c>
      <c r="J93" s="43" t="s">
        <v>259</v>
      </c>
      <c r="K93" s="43" t="s">
        <v>122</v>
      </c>
      <c r="L93" s="45">
        <v>5</v>
      </c>
      <c r="M93" s="45"/>
      <c r="N93" s="45">
        <f>L93+M93</f>
        <v>5</v>
      </c>
    </row>
    <row r="94" spans="1:14" ht="38.25" customHeight="1" x14ac:dyDescent="0.2">
      <c r="A94" s="52" t="s">
        <v>388</v>
      </c>
      <c r="B94" s="286" t="s">
        <v>154</v>
      </c>
      <c r="C94" s="287"/>
      <c r="D94" s="287"/>
      <c r="E94" s="287"/>
      <c r="F94" s="288"/>
      <c r="G94" s="50" t="s">
        <v>119</v>
      </c>
      <c r="H94" s="50" t="s">
        <v>83</v>
      </c>
      <c r="I94" s="50" t="s">
        <v>101</v>
      </c>
      <c r="J94" s="50" t="s">
        <v>260</v>
      </c>
      <c r="K94" s="50"/>
      <c r="L94" s="51"/>
      <c r="M94" s="51"/>
      <c r="N94" s="51"/>
    </row>
    <row r="95" spans="1:14" ht="44.25" customHeight="1" x14ac:dyDescent="0.2">
      <c r="A95" s="42"/>
      <c r="B95" s="283" t="s">
        <v>121</v>
      </c>
      <c r="C95" s="284"/>
      <c r="D95" s="284"/>
      <c r="E95" s="284"/>
      <c r="F95" s="285"/>
      <c r="G95" s="43" t="s">
        <v>119</v>
      </c>
      <c r="H95" s="43" t="s">
        <v>83</v>
      </c>
      <c r="I95" s="43" t="s">
        <v>101</v>
      </c>
      <c r="J95" s="43" t="s">
        <v>260</v>
      </c>
      <c r="K95" s="43" t="s">
        <v>122</v>
      </c>
      <c r="L95" s="45"/>
      <c r="M95" s="45"/>
      <c r="N95" s="45"/>
    </row>
    <row r="96" spans="1:14" ht="41.25" customHeight="1" x14ac:dyDescent="0.2">
      <c r="A96" s="62" t="s">
        <v>389</v>
      </c>
      <c r="B96" s="308" t="s">
        <v>294</v>
      </c>
      <c r="C96" s="309"/>
      <c r="D96" s="309"/>
      <c r="E96" s="310"/>
      <c r="F96" s="63"/>
      <c r="G96" s="31">
        <v>992</v>
      </c>
      <c r="H96" s="36" t="s">
        <v>83</v>
      </c>
      <c r="I96" s="53" t="s">
        <v>101</v>
      </c>
      <c r="J96" s="31" t="s">
        <v>296</v>
      </c>
      <c r="K96" s="31"/>
      <c r="L96" s="74">
        <f>L97</f>
        <v>1</v>
      </c>
      <c r="M96" s="64">
        <f t="shared" ref="M96:N98" si="6">M97</f>
        <v>0</v>
      </c>
      <c r="N96" s="34">
        <f t="shared" si="6"/>
        <v>1</v>
      </c>
    </row>
    <row r="97" spans="1:14" ht="68.25" customHeight="1" x14ac:dyDescent="0.2">
      <c r="A97" s="52"/>
      <c r="B97" s="305" t="s">
        <v>300</v>
      </c>
      <c r="C97" s="306"/>
      <c r="D97" s="306"/>
      <c r="E97" s="307"/>
      <c r="F97" s="65"/>
      <c r="G97" s="60">
        <v>992</v>
      </c>
      <c r="H97" s="50" t="s">
        <v>83</v>
      </c>
      <c r="I97" s="66" t="s">
        <v>101</v>
      </c>
      <c r="J97" s="60" t="s">
        <v>301</v>
      </c>
      <c r="K97" s="60"/>
      <c r="L97" s="75">
        <f>L98</f>
        <v>1</v>
      </c>
      <c r="M97" s="67">
        <f t="shared" si="6"/>
        <v>0</v>
      </c>
      <c r="N97" s="51">
        <f t="shared" si="6"/>
        <v>1</v>
      </c>
    </row>
    <row r="98" spans="1:14" ht="53.25" customHeight="1" x14ac:dyDescent="0.2">
      <c r="A98" s="56"/>
      <c r="B98" s="304" t="s">
        <v>295</v>
      </c>
      <c r="C98" s="209"/>
      <c r="D98" s="209"/>
      <c r="E98" s="210"/>
      <c r="F98" s="69"/>
      <c r="G98" s="32">
        <v>992</v>
      </c>
      <c r="H98" s="43" t="s">
        <v>83</v>
      </c>
      <c r="I98" s="57" t="s">
        <v>101</v>
      </c>
      <c r="J98" s="32" t="s">
        <v>302</v>
      </c>
      <c r="K98" s="32"/>
      <c r="L98" s="86">
        <f>L99</f>
        <v>1</v>
      </c>
      <c r="M98" s="70">
        <f t="shared" si="6"/>
        <v>0</v>
      </c>
      <c r="N98" s="45">
        <f t="shared" si="6"/>
        <v>1</v>
      </c>
    </row>
    <row r="99" spans="1:14" ht="40.5" customHeight="1" x14ac:dyDescent="0.2">
      <c r="A99" s="42"/>
      <c r="B99" s="304" t="s">
        <v>121</v>
      </c>
      <c r="C99" s="209"/>
      <c r="D99" s="209"/>
      <c r="E99" s="210"/>
      <c r="F99" s="69"/>
      <c r="G99" s="32">
        <v>992</v>
      </c>
      <c r="H99" s="43" t="s">
        <v>83</v>
      </c>
      <c r="I99" s="57" t="s">
        <v>101</v>
      </c>
      <c r="J99" s="32" t="s">
        <v>302</v>
      </c>
      <c r="K99" s="32">
        <v>200</v>
      </c>
      <c r="L99" s="86">
        <v>1</v>
      </c>
      <c r="M99" s="70"/>
      <c r="N99" s="45">
        <f>L99+M99</f>
        <v>1</v>
      </c>
    </row>
    <row r="100" spans="1:14" ht="23.25" customHeight="1" x14ac:dyDescent="0.2">
      <c r="A100" s="35" t="s">
        <v>102</v>
      </c>
      <c r="B100" s="280" t="s">
        <v>103</v>
      </c>
      <c r="C100" s="281"/>
      <c r="D100" s="281"/>
      <c r="E100" s="281"/>
      <c r="F100" s="282"/>
      <c r="G100" s="36" t="s">
        <v>119</v>
      </c>
      <c r="H100" s="36" t="s">
        <v>31</v>
      </c>
      <c r="I100" s="36" t="s">
        <v>1</v>
      </c>
      <c r="J100" s="36"/>
      <c r="K100" s="36"/>
      <c r="L100" s="34">
        <f>L101+L112</f>
        <v>450.2</v>
      </c>
      <c r="M100" s="34">
        <f>M101+M112</f>
        <v>500</v>
      </c>
      <c r="N100" s="34">
        <f>N101+N112</f>
        <v>950.2</v>
      </c>
    </row>
    <row r="101" spans="1:14" ht="22.5" customHeight="1" x14ac:dyDescent="0.2">
      <c r="A101" s="35" t="s">
        <v>134</v>
      </c>
      <c r="B101" s="280" t="s">
        <v>104</v>
      </c>
      <c r="C101" s="281"/>
      <c r="D101" s="281"/>
      <c r="E101" s="281"/>
      <c r="F101" s="282"/>
      <c r="G101" s="36" t="s">
        <v>119</v>
      </c>
      <c r="H101" s="36" t="s">
        <v>31</v>
      </c>
      <c r="I101" s="36" t="s">
        <v>45</v>
      </c>
      <c r="J101" s="36"/>
      <c r="K101" s="36"/>
      <c r="L101" s="34">
        <f>L102+L104+L106</f>
        <v>120</v>
      </c>
      <c r="M101" s="34">
        <f>M102+M104+M106</f>
        <v>500</v>
      </c>
      <c r="N101" s="34">
        <f>N102+N104+N106</f>
        <v>620</v>
      </c>
    </row>
    <row r="102" spans="1:14" ht="54.75" customHeight="1" x14ac:dyDescent="0.2">
      <c r="A102" s="52" t="s">
        <v>155</v>
      </c>
      <c r="B102" s="286" t="s">
        <v>158</v>
      </c>
      <c r="C102" s="287"/>
      <c r="D102" s="287"/>
      <c r="E102" s="287"/>
      <c r="F102" s="288"/>
      <c r="G102" s="50" t="s">
        <v>119</v>
      </c>
      <c r="H102" s="50" t="s">
        <v>31</v>
      </c>
      <c r="I102" s="50" t="s">
        <v>45</v>
      </c>
      <c r="J102" s="50" t="s">
        <v>261</v>
      </c>
      <c r="K102" s="50"/>
      <c r="L102" s="51">
        <f>L103</f>
        <v>50</v>
      </c>
      <c r="M102" s="51"/>
      <c r="N102" s="51">
        <f>N103</f>
        <v>50</v>
      </c>
    </row>
    <row r="103" spans="1:14" ht="41.25" customHeight="1" x14ac:dyDescent="0.2">
      <c r="A103" s="42"/>
      <c r="B103" s="283" t="s">
        <v>121</v>
      </c>
      <c r="C103" s="284"/>
      <c r="D103" s="284"/>
      <c r="E103" s="284"/>
      <c r="F103" s="285"/>
      <c r="G103" s="43" t="s">
        <v>119</v>
      </c>
      <c r="H103" s="43" t="s">
        <v>31</v>
      </c>
      <c r="I103" s="43" t="s">
        <v>45</v>
      </c>
      <c r="J103" s="43" t="s">
        <v>261</v>
      </c>
      <c r="K103" s="43" t="s">
        <v>122</v>
      </c>
      <c r="L103" s="45">
        <v>50</v>
      </c>
      <c r="M103" s="45"/>
      <c r="N103" s="45">
        <f>L103+M103</f>
        <v>50</v>
      </c>
    </row>
    <row r="104" spans="1:14" ht="54" customHeight="1" x14ac:dyDescent="0.2">
      <c r="A104" s="52" t="s">
        <v>156</v>
      </c>
      <c r="B104" s="286" t="s">
        <v>157</v>
      </c>
      <c r="C104" s="287"/>
      <c r="D104" s="287"/>
      <c r="E104" s="287"/>
      <c r="F104" s="288"/>
      <c r="G104" s="50" t="s">
        <v>119</v>
      </c>
      <c r="H104" s="50" t="s">
        <v>31</v>
      </c>
      <c r="I104" s="50" t="s">
        <v>45</v>
      </c>
      <c r="J104" s="50" t="s">
        <v>262</v>
      </c>
      <c r="K104" s="50"/>
      <c r="L104" s="51">
        <f>L105</f>
        <v>25</v>
      </c>
      <c r="M104" s="51">
        <f>M105</f>
        <v>0</v>
      </c>
      <c r="N104" s="51">
        <f>N105</f>
        <v>25</v>
      </c>
    </row>
    <row r="105" spans="1:14" ht="36" customHeight="1" x14ac:dyDescent="0.2">
      <c r="A105" s="42"/>
      <c r="B105" s="283" t="s">
        <v>121</v>
      </c>
      <c r="C105" s="284"/>
      <c r="D105" s="284"/>
      <c r="E105" s="284"/>
      <c r="F105" s="285"/>
      <c r="G105" s="43" t="s">
        <v>119</v>
      </c>
      <c r="H105" s="43" t="s">
        <v>31</v>
      </c>
      <c r="I105" s="43" t="s">
        <v>45</v>
      </c>
      <c r="J105" s="43" t="s">
        <v>262</v>
      </c>
      <c r="K105" s="43" t="s">
        <v>122</v>
      </c>
      <c r="L105" s="45">
        <v>25</v>
      </c>
      <c r="M105" s="45"/>
      <c r="N105" s="45">
        <f>L105+M105</f>
        <v>25</v>
      </c>
    </row>
    <row r="106" spans="1:14" ht="46.5" customHeight="1" x14ac:dyDescent="0.2">
      <c r="A106" s="62" t="s">
        <v>303</v>
      </c>
      <c r="B106" s="308" t="s">
        <v>294</v>
      </c>
      <c r="C106" s="309"/>
      <c r="D106" s="309"/>
      <c r="E106" s="310"/>
      <c r="F106" s="63"/>
      <c r="G106" s="31">
        <v>992</v>
      </c>
      <c r="H106" s="36" t="s">
        <v>31</v>
      </c>
      <c r="I106" s="53" t="s">
        <v>45</v>
      </c>
      <c r="J106" s="31" t="s">
        <v>296</v>
      </c>
      <c r="K106" s="31"/>
      <c r="L106" s="74">
        <f>L107</f>
        <v>45</v>
      </c>
      <c r="M106" s="64">
        <f t="shared" ref="M106:N108" si="7">M107</f>
        <v>500</v>
      </c>
      <c r="N106" s="34">
        <f t="shared" si="7"/>
        <v>545</v>
      </c>
    </row>
    <row r="107" spans="1:14" ht="83.25" customHeight="1" x14ac:dyDescent="0.2">
      <c r="A107" s="49"/>
      <c r="B107" s="305" t="s">
        <v>304</v>
      </c>
      <c r="C107" s="306"/>
      <c r="D107" s="306"/>
      <c r="E107" s="307"/>
      <c r="F107" s="65"/>
      <c r="G107" s="60">
        <v>992</v>
      </c>
      <c r="H107" s="50" t="s">
        <v>31</v>
      </c>
      <c r="I107" s="66" t="s">
        <v>45</v>
      </c>
      <c r="J107" s="60" t="s">
        <v>306</v>
      </c>
      <c r="K107" s="60"/>
      <c r="L107" s="75">
        <f>L108+L110</f>
        <v>45</v>
      </c>
      <c r="M107" s="67">
        <f>M108+M110</f>
        <v>500</v>
      </c>
      <c r="N107" s="51">
        <f>N108+N110</f>
        <v>545</v>
      </c>
    </row>
    <row r="108" spans="1:14" ht="52.5" customHeight="1" x14ac:dyDescent="0.2">
      <c r="A108" s="68"/>
      <c r="B108" s="304" t="s">
        <v>295</v>
      </c>
      <c r="C108" s="209"/>
      <c r="D108" s="209"/>
      <c r="E108" s="210"/>
      <c r="F108" s="69"/>
      <c r="G108" s="32">
        <v>992</v>
      </c>
      <c r="H108" s="43" t="s">
        <v>31</v>
      </c>
      <c r="I108" s="57" t="s">
        <v>45</v>
      </c>
      <c r="J108" s="32" t="s">
        <v>307</v>
      </c>
      <c r="K108" s="32"/>
      <c r="L108" s="86">
        <f>L109</f>
        <v>45</v>
      </c>
      <c r="M108" s="70">
        <f t="shared" si="7"/>
        <v>0</v>
      </c>
      <c r="N108" s="45">
        <f t="shared" si="7"/>
        <v>45</v>
      </c>
    </row>
    <row r="109" spans="1:14" ht="40.5" customHeight="1" x14ac:dyDescent="0.2">
      <c r="A109" s="42"/>
      <c r="B109" s="304" t="s">
        <v>121</v>
      </c>
      <c r="C109" s="209"/>
      <c r="D109" s="209"/>
      <c r="E109" s="210"/>
      <c r="F109" s="69"/>
      <c r="G109" s="32">
        <v>992</v>
      </c>
      <c r="H109" s="43" t="s">
        <v>31</v>
      </c>
      <c r="I109" s="57" t="s">
        <v>45</v>
      </c>
      <c r="J109" s="32" t="s">
        <v>307</v>
      </c>
      <c r="K109" s="32">
        <v>200</v>
      </c>
      <c r="L109" s="86">
        <v>45</v>
      </c>
      <c r="M109" s="70"/>
      <c r="N109" s="45">
        <f>L109+M109</f>
        <v>45</v>
      </c>
    </row>
    <row r="110" spans="1:14" ht="66" customHeight="1" x14ac:dyDescent="0.2">
      <c r="A110" s="76"/>
      <c r="B110" s="301" t="s">
        <v>305</v>
      </c>
      <c r="C110" s="302"/>
      <c r="D110" s="302"/>
      <c r="E110" s="303"/>
      <c r="F110" s="77"/>
      <c r="G110" s="78">
        <v>992</v>
      </c>
      <c r="H110" s="79" t="s">
        <v>31</v>
      </c>
      <c r="I110" s="80" t="s">
        <v>45</v>
      </c>
      <c r="J110" s="78" t="s">
        <v>308</v>
      </c>
      <c r="K110" s="78"/>
      <c r="L110" s="81"/>
      <c r="M110" s="82">
        <f>M111</f>
        <v>500</v>
      </c>
      <c r="N110" s="83">
        <f>N111</f>
        <v>500</v>
      </c>
    </row>
    <row r="111" spans="1:14" ht="39" customHeight="1" x14ac:dyDescent="0.2">
      <c r="A111" s="84"/>
      <c r="B111" s="301" t="s">
        <v>121</v>
      </c>
      <c r="C111" s="302"/>
      <c r="D111" s="302"/>
      <c r="E111" s="303"/>
      <c r="F111" s="77"/>
      <c r="G111" s="78">
        <v>992</v>
      </c>
      <c r="H111" s="79" t="s">
        <v>31</v>
      </c>
      <c r="I111" s="80" t="s">
        <v>45</v>
      </c>
      <c r="J111" s="85" t="s">
        <v>308</v>
      </c>
      <c r="K111" s="78">
        <v>200</v>
      </c>
      <c r="L111" s="81"/>
      <c r="M111" s="82">
        <v>500</v>
      </c>
      <c r="N111" s="83">
        <f>L111+M111</f>
        <v>500</v>
      </c>
    </row>
    <row r="112" spans="1:14" ht="27.75" customHeight="1" x14ac:dyDescent="0.2">
      <c r="A112" s="31" t="s">
        <v>135</v>
      </c>
      <c r="B112" s="280" t="s">
        <v>105</v>
      </c>
      <c r="C112" s="281"/>
      <c r="D112" s="281"/>
      <c r="E112" s="281"/>
      <c r="F112" s="282"/>
      <c r="G112" s="36" t="s">
        <v>119</v>
      </c>
      <c r="H112" s="36" t="s">
        <v>31</v>
      </c>
      <c r="I112" s="36" t="s">
        <v>53</v>
      </c>
      <c r="J112" s="36"/>
      <c r="K112" s="36"/>
      <c r="L112" s="34">
        <f>L113+L115+L117+L119+L121</f>
        <v>330.2</v>
      </c>
      <c r="M112" s="34">
        <f>M113+M115+M117+M119+M121</f>
        <v>0</v>
      </c>
      <c r="N112" s="34">
        <f>N113+N115+N117+N119+N121</f>
        <v>330.2</v>
      </c>
    </row>
    <row r="113" spans="1:14" ht="84" customHeight="1" x14ac:dyDescent="0.2">
      <c r="A113" s="87" t="s">
        <v>159</v>
      </c>
      <c r="B113" s="286" t="s">
        <v>160</v>
      </c>
      <c r="C113" s="287"/>
      <c r="D113" s="287"/>
      <c r="E113" s="287"/>
      <c r="F113" s="288"/>
      <c r="G113" s="50" t="s">
        <v>119</v>
      </c>
      <c r="H113" s="50" t="s">
        <v>31</v>
      </c>
      <c r="I113" s="50" t="s">
        <v>53</v>
      </c>
      <c r="J113" s="50" t="s">
        <v>263</v>
      </c>
      <c r="K113" s="50"/>
      <c r="L113" s="51">
        <f>L114</f>
        <v>200</v>
      </c>
      <c r="M113" s="51">
        <f>M114</f>
        <v>0</v>
      </c>
      <c r="N113" s="51">
        <f>N114</f>
        <v>200</v>
      </c>
    </row>
    <row r="114" spans="1:14" ht="36.75" customHeight="1" x14ac:dyDescent="0.2">
      <c r="A114" s="42"/>
      <c r="B114" s="283" t="s">
        <v>121</v>
      </c>
      <c r="C114" s="284"/>
      <c r="D114" s="284"/>
      <c r="E114" s="284"/>
      <c r="F114" s="285"/>
      <c r="G114" s="43" t="s">
        <v>119</v>
      </c>
      <c r="H114" s="43" t="s">
        <v>31</v>
      </c>
      <c r="I114" s="43" t="s">
        <v>53</v>
      </c>
      <c r="J114" s="43" t="s">
        <v>263</v>
      </c>
      <c r="K114" s="43" t="s">
        <v>122</v>
      </c>
      <c r="L114" s="45">
        <v>200</v>
      </c>
      <c r="M114" s="45"/>
      <c r="N114" s="45">
        <f>L114+M114</f>
        <v>200</v>
      </c>
    </row>
    <row r="115" spans="1:14" ht="36" customHeight="1" x14ac:dyDescent="0.2">
      <c r="A115" s="52" t="s">
        <v>161</v>
      </c>
      <c r="B115" s="286" t="s">
        <v>162</v>
      </c>
      <c r="C115" s="287"/>
      <c r="D115" s="287"/>
      <c r="E115" s="287"/>
      <c r="F115" s="288"/>
      <c r="G115" s="50" t="s">
        <v>119</v>
      </c>
      <c r="H115" s="50" t="s">
        <v>31</v>
      </c>
      <c r="I115" s="50" t="s">
        <v>53</v>
      </c>
      <c r="J115" s="50" t="s">
        <v>264</v>
      </c>
      <c r="K115" s="50"/>
      <c r="L115" s="51">
        <f>L116</f>
        <v>5</v>
      </c>
      <c r="M115" s="51">
        <f>M116</f>
        <v>0</v>
      </c>
      <c r="N115" s="51">
        <f>N116</f>
        <v>5</v>
      </c>
    </row>
    <row r="116" spans="1:14" ht="36.75" customHeight="1" x14ac:dyDescent="0.2">
      <c r="A116" s="42"/>
      <c r="B116" s="283" t="s">
        <v>121</v>
      </c>
      <c r="C116" s="284"/>
      <c r="D116" s="284"/>
      <c r="E116" s="284"/>
      <c r="F116" s="285"/>
      <c r="G116" s="43" t="s">
        <v>119</v>
      </c>
      <c r="H116" s="43" t="s">
        <v>31</v>
      </c>
      <c r="I116" s="43" t="s">
        <v>53</v>
      </c>
      <c r="J116" s="43" t="s">
        <v>264</v>
      </c>
      <c r="K116" s="43" t="s">
        <v>122</v>
      </c>
      <c r="L116" s="45">
        <v>5</v>
      </c>
      <c r="M116" s="45"/>
      <c r="N116" s="45">
        <f>L116+M116</f>
        <v>5</v>
      </c>
    </row>
    <row r="117" spans="1:14" ht="67.5" customHeight="1" x14ac:dyDescent="0.2">
      <c r="A117" s="87" t="s">
        <v>163</v>
      </c>
      <c r="B117" s="286" t="s">
        <v>176</v>
      </c>
      <c r="C117" s="287"/>
      <c r="D117" s="287"/>
      <c r="E117" s="287"/>
      <c r="F117" s="288"/>
      <c r="G117" s="50" t="s">
        <v>119</v>
      </c>
      <c r="H117" s="50" t="s">
        <v>31</v>
      </c>
      <c r="I117" s="50" t="s">
        <v>53</v>
      </c>
      <c r="J117" s="50" t="s">
        <v>265</v>
      </c>
      <c r="K117" s="50"/>
      <c r="L117" s="51">
        <f>L118</f>
        <v>118.2</v>
      </c>
      <c r="M117" s="51">
        <f>M118</f>
        <v>0</v>
      </c>
      <c r="N117" s="51">
        <f>N118</f>
        <v>118.2</v>
      </c>
    </row>
    <row r="118" spans="1:14" ht="32.25" customHeight="1" x14ac:dyDescent="0.2">
      <c r="A118" s="42"/>
      <c r="B118" s="283" t="s">
        <v>121</v>
      </c>
      <c r="C118" s="284"/>
      <c r="D118" s="284"/>
      <c r="E118" s="284"/>
      <c r="F118" s="285"/>
      <c r="G118" s="43" t="s">
        <v>119</v>
      </c>
      <c r="H118" s="43" t="s">
        <v>31</v>
      </c>
      <c r="I118" s="43" t="s">
        <v>53</v>
      </c>
      <c r="J118" s="43" t="s">
        <v>265</v>
      </c>
      <c r="K118" s="43" t="s">
        <v>122</v>
      </c>
      <c r="L118" s="45">
        <v>118.2</v>
      </c>
      <c r="M118" s="45"/>
      <c r="N118" s="45">
        <f>L118+M118</f>
        <v>118.2</v>
      </c>
    </row>
    <row r="119" spans="1:14" ht="23.25" customHeight="1" x14ac:dyDescent="0.2">
      <c r="A119" s="88" t="s">
        <v>164</v>
      </c>
      <c r="B119" s="286" t="s">
        <v>105</v>
      </c>
      <c r="C119" s="287"/>
      <c r="D119" s="287"/>
      <c r="E119" s="287"/>
      <c r="F119" s="288"/>
      <c r="G119" s="50" t="s">
        <v>119</v>
      </c>
      <c r="H119" s="50" t="s">
        <v>31</v>
      </c>
      <c r="I119" s="50" t="s">
        <v>53</v>
      </c>
      <c r="J119" s="50" t="s">
        <v>266</v>
      </c>
      <c r="K119" s="50"/>
      <c r="L119" s="51">
        <f>L120</f>
        <v>5</v>
      </c>
      <c r="M119" s="51">
        <f>M120</f>
        <v>0</v>
      </c>
      <c r="N119" s="51">
        <f>N120</f>
        <v>5</v>
      </c>
    </row>
    <row r="120" spans="1:14" ht="40.5" customHeight="1" x14ac:dyDescent="0.2">
      <c r="A120" s="42"/>
      <c r="B120" s="283" t="s">
        <v>121</v>
      </c>
      <c r="C120" s="284"/>
      <c r="D120" s="284"/>
      <c r="E120" s="284"/>
      <c r="F120" s="285"/>
      <c r="G120" s="43" t="s">
        <v>119</v>
      </c>
      <c r="H120" s="43" t="s">
        <v>31</v>
      </c>
      <c r="I120" s="43" t="s">
        <v>53</v>
      </c>
      <c r="J120" s="43" t="s">
        <v>266</v>
      </c>
      <c r="K120" s="43" t="s">
        <v>122</v>
      </c>
      <c r="L120" s="45">
        <v>5</v>
      </c>
      <c r="M120" s="45"/>
      <c r="N120" s="45">
        <f>L120+M120</f>
        <v>5</v>
      </c>
    </row>
    <row r="121" spans="1:14" ht="23.25" customHeight="1" x14ac:dyDescent="0.2">
      <c r="A121" s="52" t="s">
        <v>174</v>
      </c>
      <c r="B121" s="286" t="s">
        <v>175</v>
      </c>
      <c r="C121" s="287"/>
      <c r="D121" s="287"/>
      <c r="E121" s="287"/>
      <c r="F121" s="288"/>
      <c r="G121" s="50" t="s">
        <v>119</v>
      </c>
      <c r="H121" s="50" t="s">
        <v>31</v>
      </c>
      <c r="I121" s="50" t="s">
        <v>53</v>
      </c>
      <c r="J121" s="50" t="s">
        <v>267</v>
      </c>
      <c r="K121" s="50"/>
      <c r="L121" s="51">
        <f>L122</f>
        <v>2</v>
      </c>
      <c r="M121" s="51">
        <f>M122</f>
        <v>0</v>
      </c>
      <c r="N121" s="51">
        <f>N122</f>
        <v>2</v>
      </c>
    </row>
    <row r="122" spans="1:14" ht="38.25" customHeight="1" x14ac:dyDescent="0.2">
      <c r="A122" s="42"/>
      <c r="B122" s="283" t="s">
        <v>121</v>
      </c>
      <c r="C122" s="284"/>
      <c r="D122" s="284"/>
      <c r="E122" s="284"/>
      <c r="F122" s="285"/>
      <c r="G122" s="43" t="s">
        <v>119</v>
      </c>
      <c r="H122" s="43" t="s">
        <v>31</v>
      </c>
      <c r="I122" s="43" t="s">
        <v>53</v>
      </c>
      <c r="J122" s="43" t="s">
        <v>267</v>
      </c>
      <c r="K122" s="43" t="s">
        <v>122</v>
      </c>
      <c r="L122" s="45">
        <v>2</v>
      </c>
      <c r="M122" s="45"/>
      <c r="N122" s="45">
        <f>L122+M122</f>
        <v>2</v>
      </c>
    </row>
    <row r="123" spans="1:14" ht="21.75" customHeight="1" x14ac:dyDescent="0.2">
      <c r="A123" s="35" t="s">
        <v>106</v>
      </c>
      <c r="B123" s="308" t="s">
        <v>309</v>
      </c>
      <c r="C123" s="309"/>
      <c r="D123" s="309"/>
      <c r="E123" s="309"/>
      <c r="F123" s="310"/>
      <c r="G123" s="36" t="s">
        <v>119</v>
      </c>
      <c r="H123" s="36" t="s">
        <v>114</v>
      </c>
      <c r="I123" s="53"/>
      <c r="J123" s="36"/>
      <c r="K123" s="36"/>
      <c r="L123" s="34">
        <f>L124</f>
        <v>10</v>
      </c>
      <c r="M123" s="64"/>
      <c r="N123" s="34">
        <f>N124</f>
        <v>10</v>
      </c>
    </row>
    <row r="124" spans="1:14" ht="37.5" customHeight="1" x14ac:dyDescent="0.2">
      <c r="A124" s="35" t="s">
        <v>286</v>
      </c>
      <c r="B124" s="308" t="s">
        <v>310</v>
      </c>
      <c r="C124" s="309"/>
      <c r="D124" s="309"/>
      <c r="E124" s="309"/>
      <c r="F124" s="310"/>
      <c r="G124" s="36" t="s">
        <v>119</v>
      </c>
      <c r="H124" s="36" t="s">
        <v>114</v>
      </c>
      <c r="I124" s="53" t="s">
        <v>114</v>
      </c>
      <c r="J124" s="36"/>
      <c r="K124" s="36"/>
      <c r="L124" s="34">
        <f>L125</f>
        <v>10</v>
      </c>
      <c r="M124" s="64"/>
      <c r="N124" s="34">
        <f t="shared" ref="N124:N127" si="8">N125</f>
        <v>10</v>
      </c>
    </row>
    <row r="125" spans="1:14" ht="36" customHeight="1" x14ac:dyDescent="0.2">
      <c r="A125" s="62" t="s">
        <v>311</v>
      </c>
      <c r="B125" s="308" t="s">
        <v>294</v>
      </c>
      <c r="C125" s="309"/>
      <c r="D125" s="309"/>
      <c r="E125" s="310"/>
      <c r="F125" s="63"/>
      <c r="G125" s="31">
        <v>992</v>
      </c>
      <c r="H125" s="36" t="s">
        <v>114</v>
      </c>
      <c r="I125" s="53" t="s">
        <v>114</v>
      </c>
      <c r="J125" s="31" t="s">
        <v>296</v>
      </c>
      <c r="K125" s="31"/>
      <c r="L125" s="34">
        <f>L126</f>
        <v>10</v>
      </c>
      <c r="M125" s="64"/>
      <c r="N125" s="34">
        <f t="shared" si="8"/>
        <v>10</v>
      </c>
    </row>
    <row r="126" spans="1:14" ht="42.75" customHeight="1" x14ac:dyDescent="0.2">
      <c r="A126" s="52" t="s">
        <v>312</v>
      </c>
      <c r="B126" s="305" t="s">
        <v>385</v>
      </c>
      <c r="C126" s="306"/>
      <c r="D126" s="306"/>
      <c r="E126" s="307"/>
      <c r="F126" s="65"/>
      <c r="G126" s="60">
        <v>992</v>
      </c>
      <c r="H126" s="50" t="s">
        <v>114</v>
      </c>
      <c r="I126" s="66" t="s">
        <v>114</v>
      </c>
      <c r="J126" s="60" t="s">
        <v>313</v>
      </c>
      <c r="K126" s="60"/>
      <c r="L126" s="51">
        <f>L127</f>
        <v>10</v>
      </c>
      <c r="M126" s="67"/>
      <c r="N126" s="51">
        <f t="shared" si="8"/>
        <v>10</v>
      </c>
    </row>
    <row r="127" spans="1:14" ht="47.25" customHeight="1" x14ac:dyDescent="0.2">
      <c r="A127" s="56"/>
      <c r="B127" s="304" t="s">
        <v>295</v>
      </c>
      <c r="C127" s="209"/>
      <c r="D127" s="209"/>
      <c r="E127" s="210"/>
      <c r="F127" s="69"/>
      <c r="G127" s="32">
        <v>992</v>
      </c>
      <c r="H127" s="43" t="s">
        <v>114</v>
      </c>
      <c r="I127" s="57" t="s">
        <v>114</v>
      </c>
      <c r="J127" s="32" t="s">
        <v>314</v>
      </c>
      <c r="K127" s="32"/>
      <c r="L127" s="45">
        <f>L128</f>
        <v>10</v>
      </c>
      <c r="M127" s="70"/>
      <c r="N127" s="45">
        <f t="shared" si="8"/>
        <v>10</v>
      </c>
    </row>
    <row r="128" spans="1:14" ht="33" customHeight="1" x14ac:dyDescent="0.2">
      <c r="A128" s="42"/>
      <c r="B128" s="304" t="s">
        <v>121</v>
      </c>
      <c r="C128" s="209"/>
      <c r="D128" s="209"/>
      <c r="E128" s="210"/>
      <c r="F128" s="69"/>
      <c r="G128" s="32">
        <v>992</v>
      </c>
      <c r="H128" s="43" t="s">
        <v>114</v>
      </c>
      <c r="I128" s="57" t="s">
        <v>114</v>
      </c>
      <c r="J128" s="89" t="s">
        <v>314</v>
      </c>
      <c r="K128" s="32">
        <v>200</v>
      </c>
      <c r="L128" s="45">
        <v>10</v>
      </c>
      <c r="M128" s="70"/>
      <c r="N128" s="45">
        <f>L128+M128</f>
        <v>10</v>
      </c>
    </row>
    <row r="129" spans="1:14" ht="29.25" customHeight="1" x14ac:dyDescent="0.2">
      <c r="A129" s="35">
        <v>6</v>
      </c>
      <c r="B129" s="280" t="s">
        <v>165</v>
      </c>
      <c r="C129" s="281"/>
      <c r="D129" s="281"/>
      <c r="E129" s="281"/>
      <c r="F129" s="282"/>
      <c r="G129" s="36" t="s">
        <v>119</v>
      </c>
      <c r="H129" s="36" t="s">
        <v>98</v>
      </c>
      <c r="I129" s="36" t="s">
        <v>1</v>
      </c>
      <c r="J129" s="36"/>
      <c r="K129" s="36"/>
      <c r="L129" s="34">
        <f>L130</f>
        <v>2870.58</v>
      </c>
      <c r="M129" s="34">
        <f>M130</f>
        <v>-120</v>
      </c>
      <c r="N129" s="34">
        <f>N130</f>
        <v>2750.58</v>
      </c>
    </row>
    <row r="130" spans="1:14" ht="24.75" customHeight="1" x14ac:dyDescent="0.2">
      <c r="A130" s="35" t="s">
        <v>286</v>
      </c>
      <c r="B130" s="280" t="s">
        <v>166</v>
      </c>
      <c r="C130" s="281"/>
      <c r="D130" s="281"/>
      <c r="E130" s="281"/>
      <c r="F130" s="282"/>
      <c r="G130" s="36" t="s">
        <v>119</v>
      </c>
      <c r="H130" s="36" t="s">
        <v>98</v>
      </c>
      <c r="I130" s="36" t="s">
        <v>20</v>
      </c>
      <c r="J130" s="36"/>
      <c r="K130" s="36"/>
      <c r="L130" s="34">
        <f>L131+L134+L139</f>
        <v>2870.58</v>
      </c>
      <c r="M130" s="34">
        <f>M131+M134+M139</f>
        <v>-120</v>
      </c>
      <c r="N130" s="34">
        <f>N131+N134+N139</f>
        <v>2750.58</v>
      </c>
    </row>
    <row r="131" spans="1:14" ht="42" customHeight="1" x14ac:dyDescent="0.2">
      <c r="A131" s="52" t="s">
        <v>287</v>
      </c>
      <c r="B131" s="286" t="s">
        <v>284</v>
      </c>
      <c r="C131" s="287"/>
      <c r="D131" s="287"/>
      <c r="E131" s="287"/>
      <c r="F131" s="288"/>
      <c r="G131" s="60">
        <v>992</v>
      </c>
      <c r="H131" s="50" t="s">
        <v>98</v>
      </c>
      <c r="I131" s="50" t="s">
        <v>20</v>
      </c>
      <c r="J131" s="60" t="s">
        <v>234</v>
      </c>
      <c r="K131" s="60"/>
      <c r="L131" s="51">
        <f t="shared" ref="L131:N132" si="9">L132</f>
        <v>1680.3689999999999</v>
      </c>
      <c r="M131" s="51">
        <f t="shared" si="9"/>
        <v>0</v>
      </c>
      <c r="N131" s="51">
        <f t="shared" si="9"/>
        <v>1680.3689999999999</v>
      </c>
    </row>
    <row r="132" spans="1:14" ht="56.25" customHeight="1" x14ac:dyDescent="0.2">
      <c r="A132" s="56"/>
      <c r="B132" s="283" t="s">
        <v>237</v>
      </c>
      <c r="C132" s="284"/>
      <c r="D132" s="284"/>
      <c r="E132" s="284"/>
      <c r="F132" s="285"/>
      <c r="G132" s="32">
        <v>992</v>
      </c>
      <c r="H132" s="43" t="s">
        <v>98</v>
      </c>
      <c r="I132" s="43" t="s">
        <v>20</v>
      </c>
      <c r="J132" s="32" t="s">
        <v>268</v>
      </c>
      <c r="K132" s="32"/>
      <c r="L132" s="45">
        <f t="shared" si="9"/>
        <v>1680.3689999999999</v>
      </c>
      <c r="M132" s="45">
        <f t="shared" si="9"/>
        <v>0</v>
      </c>
      <c r="N132" s="45">
        <f t="shared" si="9"/>
        <v>1680.3689999999999</v>
      </c>
    </row>
    <row r="133" spans="1:14" ht="57" customHeight="1" x14ac:dyDescent="0.2">
      <c r="A133" s="42"/>
      <c r="B133" s="283" t="s">
        <v>269</v>
      </c>
      <c r="C133" s="284"/>
      <c r="D133" s="284"/>
      <c r="E133" s="284"/>
      <c r="F133" s="285"/>
      <c r="G133" s="32">
        <v>992</v>
      </c>
      <c r="H133" s="43" t="s">
        <v>98</v>
      </c>
      <c r="I133" s="43" t="s">
        <v>20</v>
      </c>
      <c r="J133" s="32" t="s">
        <v>268</v>
      </c>
      <c r="K133" s="32">
        <v>600</v>
      </c>
      <c r="L133" s="45">
        <v>1680.3689999999999</v>
      </c>
      <c r="M133" s="45"/>
      <c r="N133" s="45">
        <f>L133+M133</f>
        <v>1680.3689999999999</v>
      </c>
    </row>
    <row r="134" spans="1:14" ht="23.25" customHeight="1" x14ac:dyDescent="0.2">
      <c r="A134" s="56" t="s">
        <v>288</v>
      </c>
      <c r="B134" s="286" t="s">
        <v>236</v>
      </c>
      <c r="C134" s="287"/>
      <c r="D134" s="287"/>
      <c r="E134" s="287"/>
      <c r="F134" s="288"/>
      <c r="G134" s="60">
        <v>992</v>
      </c>
      <c r="H134" s="50" t="s">
        <v>98</v>
      </c>
      <c r="I134" s="50" t="s">
        <v>20</v>
      </c>
      <c r="J134" s="60" t="s">
        <v>235</v>
      </c>
      <c r="K134" s="60"/>
      <c r="L134" s="51">
        <f>L135+L138</f>
        <v>195.4</v>
      </c>
      <c r="M134" s="51"/>
      <c r="N134" s="51">
        <f>N135+N137</f>
        <v>195.4</v>
      </c>
    </row>
    <row r="135" spans="1:14" ht="54.75" customHeight="1" x14ac:dyDescent="0.2">
      <c r="A135" s="56"/>
      <c r="B135" s="283" t="s">
        <v>334</v>
      </c>
      <c r="C135" s="284"/>
      <c r="D135" s="284"/>
      <c r="E135" s="284"/>
      <c r="F135" s="285"/>
      <c r="G135" s="32">
        <v>992</v>
      </c>
      <c r="H135" s="43" t="s">
        <v>98</v>
      </c>
      <c r="I135" s="43" t="s">
        <v>20</v>
      </c>
      <c r="J135" s="32" t="s">
        <v>291</v>
      </c>
      <c r="K135" s="32"/>
      <c r="L135" s="45">
        <f>L136</f>
        <v>190.4</v>
      </c>
      <c r="M135" s="45"/>
      <c r="N135" s="45">
        <f>N136</f>
        <v>190.4</v>
      </c>
    </row>
    <row r="136" spans="1:14" ht="30" customHeight="1" x14ac:dyDescent="0.2">
      <c r="A136" s="42"/>
      <c r="B136" s="289" t="s">
        <v>335</v>
      </c>
      <c r="C136" s="290"/>
      <c r="D136" s="290"/>
      <c r="E136" s="290"/>
      <c r="F136" s="291"/>
      <c r="G136" s="32">
        <v>992</v>
      </c>
      <c r="H136" s="43" t="s">
        <v>98</v>
      </c>
      <c r="I136" s="43" t="s">
        <v>20</v>
      </c>
      <c r="J136" s="32" t="s">
        <v>291</v>
      </c>
      <c r="K136" s="32">
        <v>500</v>
      </c>
      <c r="L136" s="45">
        <v>190.4</v>
      </c>
      <c r="M136" s="45"/>
      <c r="N136" s="45">
        <f>L136+M136</f>
        <v>190.4</v>
      </c>
    </row>
    <row r="137" spans="1:14" ht="53.25" customHeight="1" x14ac:dyDescent="0.2">
      <c r="A137" s="56"/>
      <c r="B137" s="283" t="s">
        <v>285</v>
      </c>
      <c r="C137" s="284"/>
      <c r="D137" s="284"/>
      <c r="E137" s="284"/>
      <c r="F137" s="285"/>
      <c r="G137" s="32">
        <v>992</v>
      </c>
      <c r="H137" s="43" t="s">
        <v>98</v>
      </c>
      <c r="I137" s="43" t="s">
        <v>20</v>
      </c>
      <c r="J137" s="32" t="s">
        <v>270</v>
      </c>
      <c r="K137" s="32"/>
      <c r="L137" s="45">
        <f>L138</f>
        <v>5</v>
      </c>
      <c r="M137" s="45"/>
      <c r="N137" s="45">
        <f>N138</f>
        <v>5</v>
      </c>
    </row>
    <row r="138" spans="1:14" ht="27" customHeight="1" x14ac:dyDescent="0.2">
      <c r="A138" s="42"/>
      <c r="B138" s="289" t="s">
        <v>335</v>
      </c>
      <c r="C138" s="290"/>
      <c r="D138" s="290"/>
      <c r="E138" s="290"/>
      <c r="F138" s="291"/>
      <c r="G138" s="32">
        <v>992</v>
      </c>
      <c r="H138" s="43" t="s">
        <v>98</v>
      </c>
      <c r="I138" s="43" t="s">
        <v>20</v>
      </c>
      <c r="J138" s="32" t="s">
        <v>270</v>
      </c>
      <c r="K138" s="32">
        <v>500</v>
      </c>
      <c r="L138" s="45">
        <v>5</v>
      </c>
      <c r="M138" s="45"/>
      <c r="N138" s="45">
        <f>L138+M138</f>
        <v>5</v>
      </c>
    </row>
    <row r="139" spans="1:14" ht="42" customHeight="1" x14ac:dyDescent="0.2">
      <c r="A139" s="62" t="s">
        <v>315</v>
      </c>
      <c r="B139" s="308" t="s">
        <v>294</v>
      </c>
      <c r="C139" s="309"/>
      <c r="D139" s="309"/>
      <c r="E139" s="310"/>
      <c r="F139" s="63"/>
      <c r="G139" s="31">
        <v>992</v>
      </c>
      <c r="H139" s="36" t="s">
        <v>98</v>
      </c>
      <c r="I139" s="53" t="s">
        <v>20</v>
      </c>
      <c r="J139" s="31" t="s">
        <v>296</v>
      </c>
      <c r="K139" s="31"/>
      <c r="L139" s="90">
        <f>L140+L144+L148+L152</f>
        <v>994.81100000000004</v>
      </c>
      <c r="M139" s="64">
        <f>M140+M144+M148</f>
        <v>-120</v>
      </c>
      <c r="N139" s="34">
        <f>N140+N144+N148</f>
        <v>874.81100000000004</v>
      </c>
    </row>
    <row r="140" spans="1:14" ht="92.25" customHeight="1" x14ac:dyDescent="0.2">
      <c r="A140" s="49" t="s">
        <v>316</v>
      </c>
      <c r="B140" s="305" t="s">
        <v>321</v>
      </c>
      <c r="C140" s="306"/>
      <c r="D140" s="306"/>
      <c r="E140" s="307"/>
      <c r="F140" s="65"/>
      <c r="G140" s="60">
        <v>992</v>
      </c>
      <c r="H140" s="50" t="s">
        <v>98</v>
      </c>
      <c r="I140" s="66" t="s">
        <v>20</v>
      </c>
      <c r="J140" s="91" t="s">
        <v>324</v>
      </c>
      <c r="K140" s="60"/>
      <c r="L140" s="92">
        <f>L141</f>
        <v>140</v>
      </c>
      <c r="M140" s="67">
        <f>M141</f>
        <v>-120</v>
      </c>
      <c r="N140" s="51">
        <f>N141</f>
        <v>20</v>
      </c>
    </row>
    <row r="141" spans="1:14" ht="51" customHeight="1" x14ac:dyDescent="0.2">
      <c r="A141" s="68"/>
      <c r="B141" s="304" t="s">
        <v>295</v>
      </c>
      <c r="C141" s="209"/>
      <c r="D141" s="209"/>
      <c r="E141" s="210"/>
      <c r="F141" s="69"/>
      <c r="G141" s="32">
        <v>992</v>
      </c>
      <c r="H141" s="43" t="s">
        <v>98</v>
      </c>
      <c r="I141" s="57" t="s">
        <v>20</v>
      </c>
      <c r="J141" s="32" t="s">
        <v>325</v>
      </c>
      <c r="K141" s="32"/>
      <c r="L141" s="93">
        <f>L142+L143</f>
        <v>140</v>
      </c>
      <c r="M141" s="70">
        <f>M142</f>
        <v>-120</v>
      </c>
      <c r="N141" s="45">
        <f>N142</f>
        <v>20</v>
      </c>
    </row>
    <row r="142" spans="1:14" ht="36" customHeight="1" x14ac:dyDescent="0.2">
      <c r="A142" s="42"/>
      <c r="B142" s="304" t="s">
        <v>121</v>
      </c>
      <c r="C142" s="209"/>
      <c r="D142" s="209"/>
      <c r="E142" s="210"/>
      <c r="F142" s="69"/>
      <c r="G142" s="32">
        <v>992</v>
      </c>
      <c r="H142" s="43" t="s">
        <v>98</v>
      </c>
      <c r="I142" s="57" t="s">
        <v>20</v>
      </c>
      <c r="J142" s="32" t="s">
        <v>325</v>
      </c>
      <c r="K142" s="32">
        <v>200</v>
      </c>
      <c r="L142" s="93">
        <v>140</v>
      </c>
      <c r="M142" s="70">
        <v>-120</v>
      </c>
      <c r="N142" s="45">
        <f>L142+M142</f>
        <v>20</v>
      </c>
    </row>
    <row r="143" spans="1:14" ht="39" customHeight="1" x14ac:dyDescent="0.2">
      <c r="A143" s="42"/>
      <c r="B143" s="304" t="s">
        <v>317</v>
      </c>
      <c r="C143" s="209"/>
      <c r="D143" s="209"/>
      <c r="E143" s="210"/>
      <c r="F143" s="69"/>
      <c r="G143" s="32">
        <v>992</v>
      </c>
      <c r="H143" s="43" t="s">
        <v>98</v>
      </c>
      <c r="I143" s="57" t="s">
        <v>20</v>
      </c>
      <c r="J143" s="32" t="s">
        <v>325</v>
      </c>
      <c r="K143" s="32">
        <v>600</v>
      </c>
      <c r="L143" s="93"/>
      <c r="M143" s="70"/>
      <c r="N143" s="45"/>
    </row>
    <row r="144" spans="1:14" ht="73.5" customHeight="1" x14ac:dyDescent="0.2">
      <c r="A144" s="52" t="s">
        <v>318</v>
      </c>
      <c r="B144" s="305" t="s">
        <v>322</v>
      </c>
      <c r="C144" s="306"/>
      <c r="D144" s="306"/>
      <c r="E144" s="307"/>
      <c r="F144" s="65"/>
      <c r="G144" s="60">
        <v>992</v>
      </c>
      <c r="H144" s="50" t="s">
        <v>98</v>
      </c>
      <c r="I144" s="66" t="s">
        <v>20</v>
      </c>
      <c r="J144" s="91" t="s">
        <v>326</v>
      </c>
      <c r="K144" s="60"/>
      <c r="L144" s="92">
        <f>L145</f>
        <v>62.4</v>
      </c>
      <c r="M144" s="67"/>
      <c r="N144" s="51">
        <f>N145</f>
        <v>62.4</v>
      </c>
    </row>
    <row r="145" spans="1:14" ht="48.75" customHeight="1" x14ac:dyDescent="0.2">
      <c r="A145" s="56"/>
      <c r="B145" s="304" t="s">
        <v>295</v>
      </c>
      <c r="C145" s="209"/>
      <c r="D145" s="209"/>
      <c r="E145" s="210"/>
      <c r="F145" s="69"/>
      <c r="G145" s="32">
        <v>992</v>
      </c>
      <c r="H145" s="43" t="s">
        <v>98</v>
      </c>
      <c r="I145" s="57" t="s">
        <v>20</v>
      </c>
      <c r="J145" s="32" t="s">
        <v>327</v>
      </c>
      <c r="K145" s="32"/>
      <c r="L145" s="93">
        <f>L146+L147</f>
        <v>62.4</v>
      </c>
      <c r="M145" s="70"/>
      <c r="N145" s="45">
        <f>N146+N147</f>
        <v>62.4</v>
      </c>
    </row>
    <row r="146" spans="1:14" ht="41.25" customHeight="1" x14ac:dyDescent="0.2">
      <c r="A146" s="42"/>
      <c r="B146" s="304" t="s">
        <v>328</v>
      </c>
      <c r="C146" s="209"/>
      <c r="D146" s="209"/>
      <c r="E146" s="210"/>
      <c r="F146" s="69"/>
      <c r="G146" s="32">
        <v>992</v>
      </c>
      <c r="H146" s="43" t="s">
        <v>98</v>
      </c>
      <c r="I146" s="57" t="s">
        <v>20</v>
      </c>
      <c r="J146" s="32" t="s">
        <v>327</v>
      </c>
      <c r="K146" s="32">
        <v>600</v>
      </c>
      <c r="L146" s="93">
        <v>50.722999999999999</v>
      </c>
      <c r="M146" s="70"/>
      <c r="N146" s="45">
        <f>L146+M146</f>
        <v>50.722999999999999</v>
      </c>
    </row>
    <row r="147" spans="1:14" ht="42.75" customHeight="1" x14ac:dyDescent="0.2">
      <c r="A147" s="42"/>
      <c r="B147" s="304" t="s">
        <v>121</v>
      </c>
      <c r="C147" s="209"/>
      <c r="D147" s="209"/>
      <c r="E147" s="210"/>
      <c r="F147" s="69"/>
      <c r="G147" s="32">
        <v>992</v>
      </c>
      <c r="H147" s="43" t="s">
        <v>98</v>
      </c>
      <c r="I147" s="57" t="s">
        <v>20</v>
      </c>
      <c r="J147" s="32" t="s">
        <v>327</v>
      </c>
      <c r="K147" s="32">
        <v>200</v>
      </c>
      <c r="L147" s="93">
        <v>11.677</v>
      </c>
      <c r="M147" s="70"/>
      <c r="N147" s="45">
        <f>L147+M147</f>
        <v>11.677</v>
      </c>
    </row>
    <row r="148" spans="1:14" ht="75.75" customHeight="1" x14ac:dyDescent="0.2">
      <c r="A148" s="49" t="s">
        <v>319</v>
      </c>
      <c r="B148" s="305" t="s">
        <v>323</v>
      </c>
      <c r="C148" s="306"/>
      <c r="D148" s="306"/>
      <c r="E148" s="307"/>
      <c r="F148" s="65"/>
      <c r="G148" s="60">
        <v>992</v>
      </c>
      <c r="H148" s="50" t="s">
        <v>98</v>
      </c>
      <c r="I148" s="66" t="s">
        <v>20</v>
      </c>
      <c r="J148" s="60" t="s">
        <v>329</v>
      </c>
      <c r="K148" s="60"/>
      <c r="L148" s="92">
        <f>L149</f>
        <v>40.311</v>
      </c>
      <c r="M148" s="67"/>
      <c r="N148" s="51">
        <f>N149+N152</f>
        <v>792.41100000000006</v>
      </c>
    </row>
    <row r="149" spans="1:14" ht="57.75" customHeight="1" x14ac:dyDescent="0.2">
      <c r="A149" s="68"/>
      <c r="B149" s="304" t="s">
        <v>295</v>
      </c>
      <c r="C149" s="209"/>
      <c r="D149" s="209"/>
      <c r="E149" s="210"/>
      <c r="F149" s="69"/>
      <c r="G149" s="32">
        <v>992</v>
      </c>
      <c r="H149" s="43" t="s">
        <v>98</v>
      </c>
      <c r="I149" s="57" t="s">
        <v>20</v>
      </c>
      <c r="J149" s="32" t="s">
        <v>330</v>
      </c>
      <c r="K149" s="32"/>
      <c r="L149" s="93">
        <f>L150+L151</f>
        <v>40.311</v>
      </c>
      <c r="M149" s="70"/>
      <c r="N149" s="45">
        <f>N150+N151</f>
        <v>40.311</v>
      </c>
    </row>
    <row r="150" spans="1:14" ht="43.5" customHeight="1" x14ac:dyDescent="0.2">
      <c r="A150" s="42"/>
      <c r="B150" s="304" t="s">
        <v>366</v>
      </c>
      <c r="C150" s="209"/>
      <c r="D150" s="209"/>
      <c r="E150" s="210"/>
      <c r="F150" s="69"/>
      <c r="G150" s="32">
        <v>992</v>
      </c>
      <c r="H150" s="43" t="s">
        <v>98</v>
      </c>
      <c r="I150" s="57" t="s">
        <v>20</v>
      </c>
      <c r="J150" s="32" t="s">
        <v>330</v>
      </c>
      <c r="K150" s="32">
        <v>600</v>
      </c>
      <c r="L150" s="93">
        <v>35.176000000000002</v>
      </c>
      <c r="M150" s="70"/>
      <c r="N150" s="45">
        <f>L150+M150</f>
        <v>35.176000000000002</v>
      </c>
    </row>
    <row r="151" spans="1:14" ht="37.5" customHeight="1" x14ac:dyDescent="0.2">
      <c r="A151" s="42"/>
      <c r="B151" s="304" t="s">
        <v>320</v>
      </c>
      <c r="C151" s="209"/>
      <c r="D151" s="209"/>
      <c r="E151" s="210"/>
      <c r="F151" s="69"/>
      <c r="G151" s="32">
        <v>992</v>
      </c>
      <c r="H151" s="43" t="s">
        <v>98</v>
      </c>
      <c r="I151" s="57" t="s">
        <v>20</v>
      </c>
      <c r="J151" s="32" t="s">
        <v>330</v>
      </c>
      <c r="K151" s="32">
        <v>500</v>
      </c>
      <c r="L151" s="93">
        <v>5.1349999999999998</v>
      </c>
      <c r="M151" s="70"/>
      <c r="N151" s="45">
        <f>L151+M151</f>
        <v>5.1349999999999998</v>
      </c>
    </row>
    <row r="152" spans="1:14" ht="88.5" customHeight="1" x14ac:dyDescent="0.2">
      <c r="A152" s="42"/>
      <c r="B152" s="304" t="s">
        <v>367</v>
      </c>
      <c r="C152" s="209"/>
      <c r="D152" s="209"/>
      <c r="E152" s="210"/>
      <c r="F152" s="69"/>
      <c r="G152" s="32">
        <v>992</v>
      </c>
      <c r="H152" s="43" t="s">
        <v>98</v>
      </c>
      <c r="I152" s="57" t="s">
        <v>20</v>
      </c>
      <c r="J152" s="32" t="s">
        <v>368</v>
      </c>
      <c r="K152" s="32"/>
      <c r="L152" s="93">
        <f>SUM(L153:L154)</f>
        <v>752.1</v>
      </c>
      <c r="M152" s="70"/>
      <c r="N152" s="45">
        <f>N153+N154</f>
        <v>752.1</v>
      </c>
    </row>
    <row r="153" spans="1:14" ht="39.75" customHeight="1" x14ac:dyDescent="0.2">
      <c r="A153" s="42"/>
      <c r="B153" s="304" t="s">
        <v>369</v>
      </c>
      <c r="C153" s="209"/>
      <c r="D153" s="209"/>
      <c r="E153" s="210"/>
      <c r="F153" s="69"/>
      <c r="G153" s="32">
        <v>992</v>
      </c>
      <c r="H153" s="43" t="s">
        <v>98</v>
      </c>
      <c r="I153" s="57" t="s">
        <v>20</v>
      </c>
      <c r="J153" s="32" t="s">
        <v>368</v>
      </c>
      <c r="K153" s="32">
        <v>600</v>
      </c>
      <c r="L153" s="93">
        <v>654.55399999999997</v>
      </c>
      <c r="M153" s="70"/>
      <c r="N153" s="45">
        <f>L153+M153</f>
        <v>654.55399999999997</v>
      </c>
    </row>
    <row r="154" spans="1:14" ht="34.5" customHeight="1" x14ac:dyDescent="0.2">
      <c r="A154" s="42"/>
      <c r="B154" s="304" t="s">
        <v>320</v>
      </c>
      <c r="C154" s="209"/>
      <c r="D154" s="209"/>
      <c r="E154" s="210"/>
      <c r="F154" s="69"/>
      <c r="G154" s="32">
        <v>992</v>
      </c>
      <c r="H154" s="43" t="s">
        <v>98</v>
      </c>
      <c r="I154" s="57" t="s">
        <v>20</v>
      </c>
      <c r="J154" s="32" t="s">
        <v>368</v>
      </c>
      <c r="K154" s="32">
        <v>500</v>
      </c>
      <c r="L154" s="93">
        <v>97.546000000000006</v>
      </c>
      <c r="M154" s="70"/>
      <c r="N154" s="45">
        <f>L154+M154</f>
        <v>97.546000000000006</v>
      </c>
    </row>
    <row r="155" spans="1:14" ht="26.25" customHeight="1" x14ac:dyDescent="0.2">
      <c r="A155" s="31">
        <v>7</v>
      </c>
      <c r="B155" s="280" t="s">
        <v>109</v>
      </c>
      <c r="C155" s="281"/>
      <c r="D155" s="281"/>
      <c r="E155" s="281"/>
      <c r="F155" s="282"/>
      <c r="G155" s="31">
        <v>992</v>
      </c>
      <c r="H155" s="36" t="s">
        <v>39</v>
      </c>
      <c r="I155" s="36" t="s">
        <v>1</v>
      </c>
      <c r="J155" s="31"/>
      <c r="K155" s="31"/>
      <c r="L155" s="34">
        <f t="shared" ref="L155:N157" si="10">L156</f>
        <v>10</v>
      </c>
      <c r="M155" s="34"/>
      <c r="N155" s="34">
        <f t="shared" si="10"/>
        <v>10</v>
      </c>
    </row>
    <row r="156" spans="1:14" ht="23.25" customHeight="1" x14ac:dyDescent="0.2">
      <c r="A156" s="40"/>
      <c r="B156" s="295" t="s">
        <v>110</v>
      </c>
      <c r="C156" s="296"/>
      <c r="D156" s="296"/>
      <c r="E156" s="296"/>
      <c r="F156" s="297"/>
      <c r="G156" s="38">
        <v>992</v>
      </c>
      <c r="H156" s="39" t="s">
        <v>39</v>
      </c>
      <c r="I156" s="39" t="s">
        <v>45</v>
      </c>
      <c r="J156" s="38"/>
      <c r="K156" s="38"/>
      <c r="L156" s="41">
        <f t="shared" si="10"/>
        <v>10</v>
      </c>
      <c r="M156" s="41"/>
      <c r="N156" s="41">
        <f t="shared" si="10"/>
        <v>10</v>
      </c>
    </row>
    <row r="157" spans="1:14" ht="57.75" customHeight="1" x14ac:dyDescent="0.2">
      <c r="A157" s="42"/>
      <c r="B157" s="283" t="s">
        <v>169</v>
      </c>
      <c r="C157" s="284"/>
      <c r="D157" s="284"/>
      <c r="E157" s="284"/>
      <c r="F157" s="285"/>
      <c r="G157" s="32">
        <v>992</v>
      </c>
      <c r="H157" s="43" t="s">
        <v>39</v>
      </c>
      <c r="I157" s="43" t="s">
        <v>45</v>
      </c>
      <c r="J157" s="32" t="s">
        <v>271</v>
      </c>
      <c r="K157" s="32"/>
      <c r="L157" s="45">
        <f t="shared" si="10"/>
        <v>10</v>
      </c>
      <c r="M157" s="45"/>
      <c r="N157" s="45">
        <f t="shared" si="10"/>
        <v>10</v>
      </c>
    </row>
    <row r="158" spans="1:14" ht="42" customHeight="1" x14ac:dyDescent="0.2">
      <c r="A158" s="42"/>
      <c r="B158" s="283" t="s">
        <v>121</v>
      </c>
      <c r="C158" s="284"/>
      <c r="D158" s="284"/>
      <c r="E158" s="284"/>
      <c r="F158" s="285"/>
      <c r="G158" s="32">
        <v>992</v>
      </c>
      <c r="H158" s="43" t="s">
        <v>39</v>
      </c>
      <c r="I158" s="43" t="s">
        <v>45</v>
      </c>
      <c r="J158" s="32" t="s">
        <v>271</v>
      </c>
      <c r="K158" s="32">
        <v>200</v>
      </c>
      <c r="L158" s="45">
        <v>10</v>
      </c>
      <c r="M158" s="45"/>
      <c r="N158" s="45">
        <f>L158+M158</f>
        <v>10</v>
      </c>
    </row>
    <row r="159" spans="1:14" ht="28.5" customHeight="1" x14ac:dyDescent="0.2">
      <c r="A159" s="31">
        <v>8</v>
      </c>
      <c r="B159" s="280" t="s">
        <v>112</v>
      </c>
      <c r="C159" s="281"/>
      <c r="D159" s="281"/>
      <c r="E159" s="281"/>
      <c r="F159" s="282"/>
      <c r="G159" s="31">
        <v>992</v>
      </c>
      <c r="H159" s="36" t="s">
        <v>101</v>
      </c>
      <c r="I159" s="36" t="s">
        <v>1</v>
      </c>
      <c r="J159" s="31"/>
      <c r="K159" s="31"/>
      <c r="L159" s="34">
        <f>L160</f>
        <v>60</v>
      </c>
      <c r="M159" s="34"/>
      <c r="N159" s="34">
        <f>N160</f>
        <v>60</v>
      </c>
    </row>
    <row r="160" spans="1:14" ht="41.25" customHeight="1" x14ac:dyDescent="0.2">
      <c r="A160" s="40"/>
      <c r="B160" s="298" t="s">
        <v>113</v>
      </c>
      <c r="C160" s="299"/>
      <c r="D160" s="299"/>
      <c r="E160" s="299"/>
      <c r="F160" s="300"/>
      <c r="G160" s="38">
        <v>992</v>
      </c>
      <c r="H160" s="39" t="s">
        <v>101</v>
      </c>
      <c r="I160" s="39" t="s">
        <v>83</v>
      </c>
      <c r="J160" s="38"/>
      <c r="K160" s="38"/>
      <c r="L160" s="41">
        <f>L161</f>
        <v>60</v>
      </c>
      <c r="M160" s="41"/>
      <c r="N160" s="41">
        <f>N161</f>
        <v>60</v>
      </c>
    </row>
    <row r="161" spans="1:14" ht="54" customHeight="1" x14ac:dyDescent="0.2">
      <c r="A161" s="42"/>
      <c r="B161" s="283" t="s">
        <v>170</v>
      </c>
      <c r="C161" s="284"/>
      <c r="D161" s="284"/>
      <c r="E161" s="284"/>
      <c r="F161" s="285"/>
      <c r="G161" s="32">
        <v>992</v>
      </c>
      <c r="H161" s="43" t="s">
        <v>101</v>
      </c>
      <c r="I161" s="43" t="s">
        <v>83</v>
      </c>
      <c r="J161" s="32" t="s">
        <v>272</v>
      </c>
      <c r="K161" s="32"/>
      <c r="L161" s="45">
        <f>L162</f>
        <v>60</v>
      </c>
      <c r="M161" s="45"/>
      <c r="N161" s="45">
        <f>N162</f>
        <v>60</v>
      </c>
    </row>
    <row r="162" spans="1:14" ht="33.75" customHeight="1" x14ac:dyDescent="0.2">
      <c r="A162" s="42"/>
      <c r="B162" s="283" t="s">
        <v>121</v>
      </c>
      <c r="C162" s="284"/>
      <c r="D162" s="284"/>
      <c r="E162" s="284"/>
      <c r="F162" s="285"/>
      <c r="G162" s="32">
        <v>992</v>
      </c>
      <c r="H162" s="43" t="s">
        <v>101</v>
      </c>
      <c r="I162" s="43" t="s">
        <v>83</v>
      </c>
      <c r="J162" s="32" t="s">
        <v>272</v>
      </c>
      <c r="K162" s="32">
        <v>200</v>
      </c>
      <c r="L162" s="45">
        <v>60</v>
      </c>
      <c r="M162" s="45"/>
      <c r="N162" s="45">
        <f>L162+M162</f>
        <v>60</v>
      </c>
    </row>
    <row r="163" spans="1:14" ht="24.75" customHeight="1" x14ac:dyDescent="0.25">
      <c r="A163" s="33"/>
      <c r="B163" s="292" t="s">
        <v>136</v>
      </c>
      <c r="C163" s="293"/>
      <c r="D163" s="293"/>
      <c r="E163" s="293"/>
      <c r="F163" s="294"/>
      <c r="G163" s="31">
        <v>992</v>
      </c>
      <c r="H163" s="31"/>
      <c r="I163" s="31"/>
      <c r="J163" s="31"/>
      <c r="K163" s="33"/>
      <c r="L163" s="34">
        <f>L20</f>
        <v>10363.69219</v>
      </c>
      <c r="M163" s="34">
        <f>M20</f>
        <v>1580</v>
      </c>
      <c r="N163" s="34">
        <f>N20</f>
        <v>11943.69219</v>
      </c>
    </row>
    <row r="164" spans="1:14" x14ac:dyDescent="0.2">
      <c r="G164" s="95"/>
      <c r="H164" s="96"/>
      <c r="I164" s="96"/>
      <c r="J164" s="95"/>
      <c r="K164" s="95"/>
      <c r="L164" s="97"/>
    </row>
    <row r="165" spans="1:14" x14ac:dyDescent="0.2">
      <c r="G165" s="95"/>
      <c r="H165" s="96"/>
      <c r="I165" s="96"/>
      <c r="J165" s="95"/>
      <c r="K165" s="95"/>
      <c r="L165" s="97"/>
    </row>
    <row r="166" spans="1:14" x14ac:dyDescent="0.2">
      <c r="A166" s="171" t="s">
        <v>393</v>
      </c>
      <c r="B166" s="171"/>
      <c r="C166" s="171"/>
      <c r="D166" s="171"/>
      <c r="E166" s="171"/>
      <c r="F166" s="171"/>
      <c r="G166" s="171"/>
      <c r="H166" s="96"/>
      <c r="I166" s="96"/>
      <c r="J166" s="95"/>
      <c r="K166" s="95"/>
      <c r="L166" s="97"/>
    </row>
    <row r="167" spans="1:14" x14ac:dyDescent="0.2">
      <c r="A167" s="186" t="s">
        <v>128</v>
      </c>
      <c r="B167" s="186"/>
      <c r="C167" s="186"/>
      <c r="D167" s="186"/>
      <c r="E167" s="186"/>
      <c r="F167" s="186"/>
      <c r="G167" s="186"/>
      <c r="H167" s="96"/>
      <c r="I167" s="96"/>
      <c r="J167" s="95"/>
      <c r="K167" s="95"/>
      <c r="L167" s="95"/>
    </row>
    <row r="168" spans="1:14" x14ac:dyDescent="0.2">
      <c r="A168" s="186" t="s">
        <v>7</v>
      </c>
      <c r="B168" s="186"/>
      <c r="G168" s="95"/>
      <c r="H168" s="96"/>
      <c r="I168" s="96"/>
      <c r="J168" s="95"/>
      <c r="K168" s="312"/>
      <c r="L168" s="312"/>
      <c r="M168" s="175"/>
      <c r="N168" s="175"/>
    </row>
    <row r="169" spans="1:14" x14ac:dyDescent="0.2">
      <c r="A169" s="94" t="s">
        <v>390</v>
      </c>
      <c r="G169" s="95"/>
      <c r="H169" s="96"/>
      <c r="I169" s="96"/>
      <c r="J169" s="95"/>
      <c r="K169" s="95"/>
      <c r="L169" s="95"/>
    </row>
    <row r="170" spans="1:14" x14ac:dyDescent="0.2">
      <c r="G170" s="95"/>
      <c r="H170" s="96"/>
      <c r="I170" s="96"/>
      <c r="J170" s="95"/>
      <c r="K170" s="95"/>
      <c r="L170" s="95"/>
    </row>
    <row r="171" spans="1:14" x14ac:dyDescent="0.2">
      <c r="G171" s="95"/>
      <c r="H171" s="96"/>
      <c r="I171" s="96"/>
      <c r="J171" s="95"/>
      <c r="K171" s="95"/>
      <c r="L171" s="95"/>
    </row>
    <row r="172" spans="1:14" x14ac:dyDescent="0.2">
      <c r="G172" s="95"/>
      <c r="H172" s="96"/>
      <c r="I172" s="96"/>
      <c r="J172" s="95"/>
      <c r="K172" s="95"/>
      <c r="L172" s="95"/>
    </row>
    <row r="173" spans="1:14" x14ac:dyDescent="0.2">
      <c r="G173" s="95"/>
      <c r="H173" s="96"/>
      <c r="I173" s="96"/>
      <c r="J173" s="95"/>
      <c r="K173" s="95"/>
      <c r="L173" s="95"/>
    </row>
    <row r="174" spans="1:14" x14ac:dyDescent="0.2">
      <c r="G174" s="95"/>
      <c r="H174" s="96"/>
      <c r="I174" s="96"/>
      <c r="J174" s="95"/>
      <c r="K174" s="95"/>
      <c r="L174" s="95"/>
    </row>
    <row r="175" spans="1:14" x14ac:dyDescent="0.2">
      <c r="G175" s="95"/>
      <c r="H175" s="96"/>
      <c r="I175" s="96"/>
      <c r="J175" s="95"/>
      <c r="K175" s="95"/>
      <c r="L175" s="95"/>
    </row>
    <row r="176" spans="1:14" x14ac:dyDescent="0.2">
      <c r="G176" s="95"/>
      <c r="H176" s="96"/>
      <c r="I176" s="96"/>
      <c r="J176" s="95"/>
      <c r="K176" s="95"/>
      <c r="L176" s="95"/>
    </row>
    <row r="177" spans="7:12" x14ac:dyDescent="0.2">
      <c r="G177" s="95"/>
      <c r="H177" s="96"/>
      <c r="I177" s="96"/>
      <c r="J177" s="95"/>
      <c r="K177" s="95"/>
      <c r="L177" s="95"/>
    </row>
    <row r="178" spans="7:12" x14ac:dyDescent="0.2">
      <c r="G178" s="95"/>
      <c r="H178" s="96"/>
      <c r="I178" s="96"/>
      <c r="J178" s="95"/>
      <c r="K178" s="95"/>
      <c r="L178" s="95"/>
    </row>
    <row r="179" spans="7:12" x14ac:dyDescent="0.2">
      <c r="G179" s="95"/>
      <c r="H179" s="96"/>
      <c r="I179" s="96"/>
      <c r="J179" s="95"/>
      <c r="K179" s="95"/>
      <c r="L179" s="95"/>
    </row>
    <row r="180" spans="7:12" x14ac:dyDescent="0.2">
      <c r="H180" s="98"/>
      <c r="I180" s="98"/>
      <c r="L180" s="95"/>
    </row>
    <row r="181" spans="7:12" x14ac:dyDescent="0.2">
      <c r="H181" s="98"/>
      <c r="I181" s="98"/>
      <c r="L181" s="95"/>
    </row>
    <row r="182" spans="7:12" x14ac:dyDescent="0.2">
      <c r="H182" s="98"/>
      <c r="I182" s="98"/>
      <c r="L182" s="95"/>
    </row>
    <row r="183" spans="7:12" x14ac:dyDescent="0.2">
      <c r="H183" s="98"/>
      <c r="I183" s="98"/>
      <c r="L183" s="95"/>
    </row>
    <row r="184" spans="7:12" x14ac:dyDescent="0.2">
      <c r="H184" s="98"/>
      <c r="I184" s="98"/>
      <c r="L184" s="95"/>
    </row>
    <row r="185" spans="7:12" x14ac:dyDescent="0.2">
      <c r="H185" s="98"/>
      <c r="I185" s="98"/>
      <c r="L185" s="95"/>
    </row>
    <row r="186" spans="7:12" x14ac:dyDescent="0.2">
      <c r="H186" s="98"/>
      <c r="I186" s="98"/>
      <c r="L186" s="95"/>
    </row>
    <row r="187" spans="7:12" x14ac:dyDescent="0.2">
      <c r="H187" s="98"/>
      <c r="I187" s="98"/>
      <c r="L187" s="95"/>
    </row>
    <row r="188" spans="7:12" x14ac:dyDescent="0.2">
      <c r="H188" s="98"/>
      <c r="I188" s="98"/>
      <c r="L188" s="95"/>
    </row>
    <row r="189" spans="7:12" x14ac:dyDescent="0.2">
      <c r="H189" s="98"/>
      <c r="I189" s="98"/>
      <c r="L189" s="95"/>
    </row>
    <row r="190" spans="7:12" x14ac:dyDescent="0.2">
      <c r="H190" s="98"/>
      <c r="I190" s="98"/>
      <c r="L190" s="95"/>
    </row>
    <row r="191" spans="7:12" x14ac:dyDescent="0.2">
      <c r="I191" s="98"/>
      <c r="L191" s="95"/>
    </row>
    <row r="192" spans="7:12" x14ac:dyDescent="0.2">
      <c r="I192" s="98"/>
      <c r="L192" s="95"/>
    </row>
  </sheetData>
  <mergeCells count="175">
    <mergeCell ref="A166:G166"/>
    <mergeCell ref="B39:F39"/>
    <mergeCell ref="B40:F40"/>
    <mergeCell ref="B41:F41"/>
    <mergeCell ref="B42:F42"/>
    <mergeCell ref="B152:E152"/>
    <mergeCell ref="B153:E153"/>
    <mergeCell ref="B154:E154"/>
    <mergeCell ref="B147:E147"/>
    <mergeCell ref="B148:E148"/>
    <mergeCell ref="B149:E149"/>
    <mergeCell ref="B150:E150"/>
    <mergeCell ref="B151:E151"/>
    <mergeCell ref="B128:E128"/>
    <mergeCell ref="B139:E139"/>
    <mergeCell ref="B140:E140"/>
    <mergeCell ref="B141:E141"/>
    <mergeCell ref="B142:E142"/>
    <mergeCell ref="B143:E143"/>
    <mergeCell ref="B144:E144"/>
    <mergeCell ref="B145:E145"/>
    <mergeCell ref="B146:E146"/>
    <mergeCell ref="B110:E110"/>
    <mergeCell ref="B111:E111"/>
    <mergeCell ref="B123:F123"/>
    <mergeCell ref="B124:F124"/>
    <mergeCell ref="B125:E125"/>
    <mergeCell ref="B117:F117"/>
    <mergeCell ref="B118:F118"/>
    <mergeCell ref="B119:F119"/>
    <mergeCell ref="B120:F120"/>
    <mergeCell ref="B121:F121"/>
    <mergeCell ref="B116:F116"/>
    <mergeCell ref="B115:F115"/>
    <mergeCell ref="K168:L168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106:E106"/>
    <mergeCell ref="B107:E107"/>
    <mergeCell ref="B108:E108"/>
    <mergeCell ref="B109:E109"/>
    <mergeCell ref="B38:F38"/>
    <mergeCell ref="B33:F33"/>
    <mergeCell ref="B34:F34"/>
    <mergeCell ref="B35:F35"/>
    <mergeCell ref="B36:F36"/>
    <mergeCell ref="B37:F37"/>
    <mergeCell ref="B64:F64"/>
    <mergeCell ref="B71:F71"/>
    <mergeCell ref="B72:F72"/>
    <mergeCell ref="B73:F73"/>
    <mergeCell ref="B58:E58"/>
    <mergeCell ref="B59:E59"/>
    <mergeCell ref="B60:E60"/>
    <mergeCell ref="B61:E61"/>
    <mergeCell ref="B63:F63"/>
    <mergeCell ref="B65:F65"/>
    <mergeCell ref="B95:F95"/>
    <mergeCell ref="B100:F100"/>
    <mergeCell ref="B75:F75"/>
    <mergeCell ref="B87:E87"/>
    <mergeCell ref="B88:E88"/>
    <mergeCell ref="B50:F50"/>
    <mergeCell ref="B77:F77"/>
    <mergeCell ref="B78:F78"/>
    <mergeCell ref="B79:F79"/>
    <mergeCell ref="B80:F80"/>
    <mergeCell ref="B81:F81"/>
    <mergeCell ref="A14:N14"/>
    <mergeCell ref="A15:N15"/>
    <mergeCell ref="A16:N16"/>
    <mergeCell ref="L17:N17"/>
    <mergeCell ref="B48:F48"/>
    <mergeCell ref="B49:F49"/>
    <mergeCell ref="B51:F51"/>
    <mergeCell ref="B54:F54"/>
    <mergeCell ref="B55:F55"/>
    <mergeCell ref="B53:E53"/>
    <mergeCell ref="B62:F62"/>
    <mergeCell ref="B27:F27"/>
    <mergeCell ref="B28:F28"/>
    <mergeCell ref="B29:F29"/>
    <mergeCell ref="B30:F30"/>
    <mergeCell ref="B31:F31"/>
    <mergeCell ref="B32:F32"/>
    <mergeCell ref="B56:F56"/>
    <mergeCell ref="B57:F57"/>
    <mergeCell ref="B43:F43"/>
    <mergeCell ref="B44:F44"/>
    <mergeCell ref="B45:F45"/>
    <mergeCell ref="B46:F46"/>
    <mergeCell ref="B47:F47"/>
    <mergeCell ref="B112:F112"/>
    <mergeCell ref="B113:F113"/>
    <mergeCell ref="B114:F114"/>
    <mergeCell ref="B101:F101"/>
    <mergeCell ref="B102:F102"/>
    <mergeCell ref="B103:F103"/>
    <mergeCell ref="B104:F104"/>
    <mergeCell ref="B84:F84"/>
    <mergeCell ref="B96:E96"/>
    <mergeCell ref="B97:E97"/>
    <mergeCell ref="B98:E98"/>
    <mergeCell ref="B76:F76"/>
    <mergeCell ref="B66:F66"/>
    <mergeCell ref="B67:F67"/>
    <mergeCell ref="B68:F68"/>
    <mergeCell ref="B69:F69"/>
    <mergeCell ref="B70:F70"/>
    <mergeCell ref="B74:F74"/>
    <mergeCell ref="B105:F105"/>
    <mergeCell ref="B92:F92"/>
    <mergeCell ref="B93:F93"/>
    <mergeCell ref="B94:F94"/>
    <mergeCell ref="B52:E52"/>
    <mergeCell ref="A168:B168"/>
    <mergeCell ref="B161:F161"/>
    <mergeCell ref="B162:F162"/>
    <mergeCell ref="B163:F163"/>
    <mergeCell ref="B156:F156"/>
    <mergeCell ref="B157:F157"/>
    <mergeCell ref="B158:F158"/>
    <mergeCell ref="B159:F159"/>
    <mergeCell ref="B160:F160"/>
    <mergeCell ref="B89:E89"/>
    <mergeCell ref="B90:E90"/>
    <mergeCell ref="B83:F83"/>
    <mergeCell ref="B85:F85"/>
    <mergeCell ref="B86:F86"/>
    <mergeCell ref="B91:F91"/>
    <mergeCell ref="B99:E99"/>
    <mergeCell ref="B126:E126"/>
    <mergeCell ref="B127:E127"/>
    <mergeCell ref="B82:F82"/>
    <mergeCell ref="J5:N5"/>
    <mergeCell ref="J4:N4"/>
    <mergeCell ref="J3:N3"/>
    <mergeCell ref="J2:N2"/>
    <mergeCell ref="M168:N168"/>
    <mergeCell ref="A167:G167"/>
    <mergeCell ref="J12:N12"/>
    <mergeCell ref="J11:N11"/>
    <mergeCell ref="J10:N10"/>
    <mergeCell ref="J9:N9"/>
    <mergeCell ref="J8:N8"/>
    <mergeCell ref="J6:N6"/>
    <mergeCell ref="B155:F155"/>
    <mergeCell ref="B122:F122"/>
    <mergeCell ref="B129:F129"/>
    <mergeCell ref="B130:F130"/>
    <mergeCell ref="B132:F132"/>
    <mergeCell ref="B133:F133"/>
    <mergeCell ref="B131:F131"/>
    <mergeCell ref="B134:F134"/>
    <mergeCell ref="B137:F137"/>
    <mergeCell ref="B138:F138"/>
    <mergeCell ref="B135:F135"/>
    <mergeCell ref="B136:F136"/>
    <mergeCell ref="A12:E12"/>
    <mergeCell ref="A2:E2"/>
    <mergeCell ref="A3:E3"/>
    <mergeCell ref="A4:E4"/>
    <mergeCell ref="A5:E5"/>
    <mergeCell ref="A6:E6"/>
    <mergeCell ref="A8:E8"/>
    <mergeCell ref="A9:E9"/>
    <mergeCell ref="A10:E10"/>
    <mergeCell ref="A11:E11"/>
  </mergeCells>
  <pageMargins left="0.78740157480314965" right="0.39370078740157483" top="0.59055118110236227" bottom="0.59055118110236227" header="0" footer="0"/>
  <pageSetup paperSize="9" scale="7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A5" sqref="A5:C5"/>
    </sheetView>
  </sheetViews>
  <sheetFormatPr defaultRowHeight="15" x14ac:dyDescent="0.2"/>
  <cols>
    <col min="1" max="1" width="28.28515625" style="94" customWidth="1"/>
    <col min="2" max="2" width="43" style="94" customWidth="1"/>
    <col min="3" max="3" width="30.28515625" style="94" customWidth="1"/>
    <col min="4" max="5" width="9.140625" style="94" customWidth="1"/>
    <col min="6" max="16384" width="9.140625" style="94"/>
  </cols>
  <sheetData>
    <row r="1" spans="1:3" x14ac:dyDescent="0.2">
      <c r="A1" s="162" t="s">
        <v>373</v>
      </c>
      <c r="B1" s="186"/>
      <c r="C1" s="186"/>
    </row>
    <row r="2" spans="1:3" x14ac:dyDescent="0.2">
      <c r="A2" s="162" t="s">
        <v>201</v>
      </c>
      <c r="B2" s="186"/>
      <c r="C2" s="186"/>
    </row>
    <row r="3" spans="1:3" x14ac:dyDescent="0.2">
      <c r="A3" s="162" t="s">
        <v>199</v>
      </c>
      <c r="B3" s="186"/>
      <c r="C3" s="186"/>
    </row>
    <row r="4" spans="1:3" x14ac:dyDescent="0.2">
      <c r="A4" s="162" t="s">
        <v>200</v>
      </c>
      <c r="B4" s="186"/>
      <c r="C4" s="186"/>
    </row>
    <row r="5" spans="1:3" x14ac:dyDescent="0.2">
      <c r="A5" s="162" t="s">
        <v>396</v>
      </c>
      <c r="B5" s="186"/>
      <c r="C5" s="186"/>
    </row>
    <row r="6" spans="1:3" ht="30" customHeight="1" x14ac:dyDescent="0.2">
      <c r="A6" s="95"/>
      <c r="B6" s="124"/>
      <c r="C6" s="124"/>
    </row>
    <row r="7" spans="1:3" x14ac:dyDescent="0.2">
      <c r="A7" s="162" t="s">
        <v>212</v>
      </c>
      <c r="B7" s="162"/>
      <c r="C7" s="162"/>
    </row>
    <row r="8" spans="1:3" ht="20.25" customHeight="1" x14ac:dyDescent="0.2">
      <c r="A8" s="162" t="s">
        <v>201</v>
      </c>
      <c r="B8" s="162"/>
      <c r="C8" s="162"/>
    </row>
    <row r="9" spans="1:3" x14ac:dyDescent="0.2">
      <c r="A9" s="162" t="s">
        <v>199</v>
      </c>
      <c r="B9" s="162"/>
      <c r="C9" s="162"/>
    </row>
    <row r="10" spans="1:3" x14ac:dyDescent="0.2">
      <c r="A10" s="162" t="s">
        <v>200</v>
      </c>
      <c r="B10" s="162"/>
      <c r="C10" s="162"/>
    </row>
    <row r="11" spans="1:3" ht="22.5" customHeight="1" x14ac:dyDescent="0.2">
      <c r="A11" s="162" t="s">
        <v>359</v>
      </c>
      <c r="B11" s="162"/>
      <c r="C11" s="162"/>
    </row>
    <row r="12" spans="1:3" ht="23.25" customHeight="1" x14ac:dyDescent="0.2">
      <c r="A12" s="95"/>
    </row>
    <row r="13" spans="1:3" ht="27.75" customHeight="1" x14ac:dyDescent="0.25">
      <c r="A13" s="174" t="s">
        <v>198</v>
      </c>
      <c r="B13" s="323"/>
      <c r="C13" s="323"/>
    </row>
    <row r="14" spans="1:3" ht="19.5" customHeight="1" x14ac:dyDescent="0.2">
      <c r="A14" s="324" t="s">
        <v>13</v>
      </c>
      <c r="B14" s="325"/>
      <c r="C14" s="325"/>
    </row>
    <row r="15" spans="1:3" ht="47.25" customHeight="1" x14ac:dyDescent="0.2">
      <c r="A15" s="150" t="s">
        <v>182</v>
      </c>
      <c r="B15" s="150" t="s">
        <v>183</v>
      </c>
      <c r="C15" s="150" t="s">
        <v>14</v>
      </c>
    </row>
    <row r="16" spans="1:3" ht="48" customHeight="1" x14ac:dyDescent="0.2">
      <c r="A16" s="151" t="s">
        <v>184</v>
      </c>
      <c r="B16" s="151" t="s">
        <v>185</v>
      </c>
      <c r="C16" s="152">
        <v>1326652.19</v>
      </c>
    </row>
    <row r="17" spans="1:16" ht="22.5" customHeight="1" x14ac:dyDescent="0.2">
      <c r="A17" s="153"/>
      <c r="B17" s="61" t="s">
        <v>78</v>
      </c>
      <c r="C17" s="153"/>
    </row>
    <row r="18" spans="1:16" ht="33" customHeight="1" x14ac:dyDescent="0.2">
      <c r="A18" s="151" t="s">
        <v>186</v>
      </c>
      <c r="B18" s="151" t="s">
        <v>365</v>
      </c>
      <c r="C18" s="30">
        <v>0</v>
      </c>
    </row>
    <row r="19" spans="1:16" ht="56.25" customHeight="1" x14ac:dyDescent="0.2">
      <c r="A19" s="61" t="s">
        <v>187</v>
      </c>
      <c r="B19" s="61" t="s">
        <v>188</v>
      </c>
      <c r="C19" s="150">
        <v>0</v>
      </c>
    </row>
    <row r="20" spans="1:16" ht="73.5" customHeight="1" x14ac:dyDescent="0.2">
      <c r="A20" s="61" t="s">
        <v>189</v>
      </c>
      <c r="B20" s="61" t="s">
        <v>190</v>
      </c>
      <c r="C20" s="154">
        <v>0</v>
      </c>
    </row>
    <row r="21" spans="1:16" ht="73.5" customHeight="1" x14ac:dyDescent="0.2">
      <c r="A21" s="151" t="s">
        <v>360</v>
      </c>
      <c r="B21" s="151" t="s">
        <v>349</v>
      </c>
      <c r="C21" s="155">
        <f>C22</f>
        <v>823000</v>
      </c>
    </row>
    <row r="22" spans="1:16" ht="85.5" customHeight="1" x14ac:dyDescent="0.2">
      <c r="A22" s="61" t="s">
        <v>361</v>
      </c>
      <c r="B22" s="61" t="s">
        <v>362</v>
      </c>
      <c r="C22" s="156">
        <v>823000</v>
      </c>
    </row>
    <row r="23" spans="1:16" ht="90.75" customHeight="1" x14ac:dyDescent="0.2">
      <c r="A23" s="61" t="s">
        <v>363</v>
      </c>
      <c r="B23" s="61" t="s">
        <v>350</v>
      </c>
      <c r="C23" s="154"/>
    </row>
    <row r="24" spans="1:16" ht="46.5" customHeight="1" x14ac:dyDescent="0.2">
      <c r="A24" s="151" t="s">
        <v>191</v>
      </c>
      <c r="B24" s="63" t="s">
        <v>364</v>
      </c>
      <c r="C24" s="152">
        <f>C26-(-C25)</f>
        <v>1326692.1899999995</v>
      </c>
    </row>
    <row r="25" spans="1:16" ht="47.25" customHeight="1" x14ac:dyDescent="0.2">
      <c r="A25" s="61" t="s">
        <v>192</v>
      </c>
      <c r="B25" s="61" t="s">
        <v>193</v>
      </c>
      <c r="C25" s="157">
        <v>-9860000</v>
      </c>
    </row>
    <row r="26" spans="1:16" ht="42.75" customHeight="1" x14ac:dyDescent="0.2">
      <c r="A26" s="61" t="s">
        <v>194</v>
      </c>
      <c r="B26" s="61" t="s">
        <v>195</v>
      </c>
      <c r="C26" s="157">
        <v>11186692.189999999</v>
      </c>
    </row>
    <row r="27" spans="1:16" ht="21" customHeight="1" x14ac:dyDescent="0.2">
      <c r="A27" s="153"/>
      <c r="B27" s="151" t="s">
        <v>196</v>
      </c>
      <c r="C27" s="152">
        <f>C16</f>
        <v>1326652.19</v>
      </c>
    </row>
    <row r="28" spans="1:16" x14ac:dyDescent="0.2">
      <c r="A28" s="158"/>
    </row>
    <row r="29" spans="1:16" x14ac:dyDescent="0.2">
      <c r="A29" s="94" t="s">
        <v>394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</row>
    <row r="30" spans="1:16" x14ac:dyDescent="0.2">
      <c r="A30" s="94" t="s">
        <v>128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</row>
    <row r="31" spans="1:16" x14ac:dyDescent="0.2">
      <c r="A31" s="94" t="s">
        <v>7</v>
      </c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5"/>
      <c r="M31" s="175"/>
      <c r="N31" s="175"/>
      <c r="O31" s="175"/>
      <c r="P31" s="175"/>
    </row>
    <row r="32" spans="1:16" x14ac:dyDescent="0.2">
      <c r="A32" s="94" t="s">
        <v>390</v>
      </c>
    </row>
  </sheetData>
  <mergeCells count="17">
    <mergeCell ref="A1:C1"/>
    <mergeCell ref="A2:C2"/>
    <mergeCell ref="A3:C3"/>
    <mergeCell ref="A4:C4"/>
    <mergeCell ref="A5:C5"/>
    <mergeCell ref="B31:K31"/>
    <mergeCell ref="L31:N31"/>
    <mergeCell ref="O31:P31"/>
    <mergeCell ref="A7:C7"/>
    <mergeCell ref="A13:C13"/>
    <mergeCell ref="A14:C14"/>
    <mergeCell ref="A8:C8"/>
    <mergeCell ref="A9:C9"/>
    <mergeCell ref="A10:C10"/>
    <mergeCell ref="A11:C11"/>
    <mergeCell ref="B29:K29"/>
    <mergeCell ref="B30:K30"/>
  </mergeCells>
  <pageMargins left="1.1023622047244095" right="0.31496062992125984" top="0.74803149606299213" bottom="0.74803149606299213" header="0.31496062992125984" footer="0.31496062992125984"/>
  <pageSetup paperSize="9" scale="8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5"/>
  <sheetViews>
    <sheetView workbookViewId="0">
      <selection activeCell="B11" sqref="B11:E11"/>
    </sheetView>
  </sheetViews>
  <sheetFormatPr defaultRowHeight="15" x14ac:dyDescent="0.25"/>
  <cols>
    <col min="1" max="1" width="6.28515625" customWidth="1"/>
    <col min="2" max="2" width="61.85546875" customWidth="1"/>
    <col min="3" max="3" width="19" customWidth="1"/>
    <col min="4" max="4" width="16.140625" customWidth="1"/>
    <col min="5" max="5" width="13.5703125" customWidth="1"/>
  </cols>
  <sheetData>
    <row r="2" spans="1:5" ht="18.75" x14ac:dyDescent="0.3">
      <c r="A2" s="15"/>
      <c r="B2" s="326" t="s">
        <v>374</v>
      </c>
      <c r="C2" s="326"/>
      <c r="D2" s="327"/>
      <c r="E2" s="327"/>
    </row>
    <row r="3" spans="1:5" ht="18.75" x14ac:dyDescent="0.3">
      <c r="A3" s="15" t="s">
        <v>207</v>
      </c>
      <c r="B3" s="326" t="s">
        <v>214</v>
      </c>
      <c r="C3" s="326"/>
      <c r="D3" s="327"/>
      <c r="E3" s="327"/>
    </row>
    <row r="4" spans="1:5" ht="18.75" x14ac:dyDescent="0.3">
      <c r="A4" s="15"/>
      <c r="B4" s="326" t="s">
        <v>215</v>
      </c>
      <c r="C4" s="326"/>
      <c r="D4" s="327"/>
      <c r="E4" s="327"/>
    </row>
    <row r="5" spans="1:5" ht="18.75" x14ac:dyDescent="0.3">
      <c r="A5" s="15"/>
      <c r="B5" s="326" t="s">
        <v>216</v>
      </c>
      <c r="C5" s="326"/>
      <c r="D5" s="327"/>
      <c r="E5" s="327"/>
    </row>
    <row r="6" spans="1:5" ht="18.75" x14ac:dyDescent="0.3">
      <c r="A6" s="12"/>
      <c r="B6" s="328" t="s">
        <v>357</v>
      </c>
      <c r="C6" s="328"/>
      <c r="D6" s="327"/>
      <c r="E6" s="327"/>
    </row>
    <row r="7" spans="1:5" ht="18.75" x14ac:dyDescent="0.3">
      <c r="A7" s="12"/>
      <c r="B7" s="16"/>
      <c r="C7" s="16"/>
      <c r="D7" s="13"/>
      <c r="E7" s="13"/>
    </row>
    <row r="8" spans="1:5" ht="18.75" x14ac:dyDescent="0.3">
      <c r="A8" s="10"/>
      <c r="B8" s="326" t="s">
        <v>213</v>
      </c>
      <c r="C8" s="326"/>
      <c r="D8" s="327"/>
      <c r="E8" s="327"/>
    </row>
    <row r="9" spans="1:5" ht="18.75" x14ac:dyDescent="0.3">
      <c r="A9" s="10" t="s">
        <v>207</v>
      </c>
      <c r="B9" s="326" t="s">
        <v>214</v>
      </c>
      <c r="C9" s="326"/>
      <c r="D9" s="327"/>
      <c r="E9" s="327"/>
    </row>
    <row r="10" spans="1:5" ht="18.75" x14ac:dyDescent="0.3">
      <c r="A10" s="10"/>
      <c r="B10" s="326" t="s">
        <v>215</v>
      </c>
      <c r="C10" s="326"/>
      <c r="D10" s="327"/>
      <c r="E10" s="327"/>
    </row>
    <row r="11" spans="1:5" ht="21.75" customHeight="1" x14ac:dyDescent="0.3">
      <c r="A11" s="10"/>
      <c r="B11" s="326" t="s">
        <v>216</v>
      </c>
      <c r="C11" s="326"/>
      <c r="D11" s="327"/>
      <c r="E11" s="327"/>
    </row>
    <row r="12" spans="1:5" ht="18.75" x14ac:dyDescent="0.3">
      <c r="A12" s="12"/>
      <c r="B12" s="328" t="s">
        <v>358</v>
      </c>
      <c r="C12" s="328"/>
      <c r="D12" s="327"/>
      <c r="E12" s="327"/>
    </row>
    <row r="13" spans="1:5" ht="18.75" x14ac:dyDescent="0.25">
      <c r="A13" s="12"/>
    </row>
    <row r="14" spans="1:5" ht="24" customHeight="1" x14ac:dyDescent="0.25">
      <c r="A14" s="333" t="s">
        <v>356</v>
      </c>
      <c r="B14" s="334"/>
      <c r="C14" s="334"/>
      <c r="D14" s="335"/>
      <c r="E14" s="335"/>
    </row>
    <row r="15" spans="1:5" ht="25.5" customHeight="1" x14ac:dyDescent="0.25">
      <c r="A15" s="333" t="s">
        <v>202</v>
      </c>
      <c r="B15" s="334"/>
      <c r="C15" s="334"/>
      <c r="D15" s="335"/>
      <c r="E15" s="335"/>
    </row>
    <row r="16" spans="1:5" ht="23.25" customHeight="1" x14ac:dyDescent="0.25">
      <c r="A16" s="333" t="s">
        <v>355</v>
      </c>
      <c r="B16" s="334"/>
      <c r="C16" s="334"/>
      <c r="D16" s="335"/>
      <c r="E16" s="335"/>
    </row>
    <row r="17" spans="1:5" ht="14.25" customHeight="1" x14ac:dyDescent="0.25">
      <c r="A17" s="336" t="s">
        <v>352</v>
      </c>
      <c r="B17" s="337"/>
      <c r="C17" s="337"/>
      <c r="D17" s="335"/>
      <c r="E17" s="335"/>
    </row>
    <row r="18" spans="1:5" ht="45" customHeight="1" x14ac:dyDescent="0.25">
      <c r="A18" s="329" t="s">
        <v>203</v>
      </c>
      <c r="B18" s="329" t="s">
        <v>183</v>
      </c>
      <c r="C18" s="338" t="s">
        <v>14</v>
      </c>
      <c r="D18" s="339"/>
      <c r="E18" s="340"/>
    </row>
    <row r="19" spans="1:5" ht="25.5" customHeight="1" x14ac:dyDescent="0.25">
      <c r="A19" s="330"/>
      <c r="B19" s="330"/>
      <c r="C19" s="22">
        <v>2015</v>
      </c>
      <c r="D19" s="23">
        <v>2016</v>
      </c>
      <c r="E19" s="23">
        <v>2017</v>
      </c>
    </row>
    <row r="20" spans="1:5" ht="19.5" customHeight="1" x14ac:dyDescent="0.25">
      <c r="A20" s="22">
        <v>1</v>
      </c>
      <c r="B20" s="22">
        <v>2</v>
      </c>
      <c r="C20" s="22">
        <v>3</v>
      </c>
      <c r="D20" s="23">
        <v>4</v>
      </c>
      <c r="E20" s="23">
        <v>5</v>
      </c>
    </row>
    <row r="21" spans="1:5" ht="42" customHeight="1" x14ac:dyDescent="0.3">
      <c r="A21" s="20" t="s">
        <v>79</v>
      </c>
      <c r="B21" s="18" t="s">
        <v>204</v>
      </c>
      <c r="C21" s="27">
        <v>0</v>
      </c>
      <c r="D21" s="28"/>
      <c r="E21" s="28"/>
    </row>
    <row r="22" spans="1:5" ht="21.75" customHeight="1" x14ac:dyDescent="0.3">
      <c r="A22" s="17"/>
      <c r="B22" s="18" t="s">
        <v>78</v>
      </c>
      <c r="C22" s="29"/>
      <c r="D22" s="28"/>
      <c r="E22" s="28"/>
    </row>
    <row r="23" spans="1:5" ht="126" customHeight="1" x14ac:dyDescent="0.3">
      <c r="A23" s="17"/>
      <c r="B23" s="18" t="s">
        <v>205</v>
      </c>
      <c r="C23" s="27">
        <v>0</v>
      </c>
      <c r="D23" s="28"/>
      <c r="E23" s="28"/>
    </row>
    <row r="24" spans="1:5" ht="60.75" customHeight="1" x14ac:dyDescent="0.3">
      <c r="A24" s="17"/>
      <c r="B24" s="18" t="s">
        <v>206</v>
      </c>
      <c r="C24" s="27">
        <v>0</v>
      </c>
      <c r="D24" s="28"/>
      <c r="E24" s="28"/>
    </row>
    <row r="25" spans="1:5" ht="62.25" customHeight="1" x14ac:dyDescent="0.3">
      <c r="A25" s="20" t="s">
        <v>87</v>
      </c>
      <c r="B25" s="18" t="s">
        <v>349</v>
      </c>
      <c r="C25" s="27">
        <f>C27</f>
        <v>823</v>
      </c>
      <c r="D25" s="25"/>
      <c r="E25" s="26">
        <v>-823</v>
      </c>
    </row>
    <row r="26" spans="1:5" ht="18.75" x14ac:dyDescent="0.3">
      <c r="A26" s="19"/>
      <c r="B26" s="18" t="s">
        <v>78</v>
      </c>
      <c r="C26" s="24"/>
      <c r="D26" s="25"/>
      <c r="E26" s="25"/>
    </row>
    <row r="27" spans="1:5" ht="75" x14ac:dyDescent="0.3">
      <c r="A27" s="19"/>
      <c r="B27" s="18" t="s">
        <v>353</v>
      </c>
      <c r="C27" s="27">
        <v>823</v>
      </c>
      <c r="D27" s="25"/>
      <c r="E27" s="25"/>
    </row>
    <row r="28" spans="1:5" ht="75" x14ac:dyDescent="0.3">
      <c r="A28" s="19"/>
      <c r="B28" s="18" t="s">
        <v>354</v>
      </c>
      <c r="C28" s="24"/>
      <c r="D28" s="25"/>
      <c r="E28" s="26">
        <v>823</v>
      </c>
    </row>
    <row r="29" spans="1:5" ht="18.75" x14ac:dyDescent="0.3">
      <c r="A29" s="19"/>
      <c r="B29" s="21" t="s">
        <v>351</v>
      </c>
      <c r="C29" s="27">
        <v>823</v>
      </c>
      <c r="D29" s="28"/>
      <c r="E29" s="26">
        <v>-823</v>
      </c>
    </row>
    <row r="30" spans="1:5" ht="18.75" x14ac:dyDescent="0.3">
      <c r="A30" s="12"/>
      <c r="D30" s="14"/>
      <c r="E30" s="14"/>
    </row>
    <row r="31" spans="1:5" ht="18.75" x14ac:dyDescent="0.3">
      <c r="A31" s="12"/>
      <c r="D31" s="14"/>
      <c r="E31" s="14"/>
    </row>
    <row r="32" spans="1:5" ht="18.75" x14ac:dyDescent="0.25">
      <c r="A32" s="12"/>
    </row>
    <row r="33" spans="1:5" ht="18.75" x14ac:dyDescent="0.25">
      <c r="A33" s="12" t="s">
        <v>197</v>
      </c>
    </row>
    <row r="34" spans="1:5" ht="18.75" x14ac:dyDescent="0.3">
      <c r="A34" s="12" t="s">
        <v>208</v>
      </c>
      <c r="C34" s="331" t="s">
        <v>209</v>
      </c>
      <c r="D34" s="332"/>
      <c r="E34" s="332"/>
    </row>
    <row r="35" spans="1:5" x14ac:dyDescent="0.25">
      <c r="A35" s="11"/>
    </row>
  </sheetData>
  <mergeCells count="18">
    <mergeCell ref="A18:A19"/>
    <mergeCell ref="C34:E34"/>
    <mergeCell ref="A14:E14"/>
    <mergeCell ref="A15:E15"/>
    <mergeCell ref="A16:E16"/>
    <mergeCell ref="A17:E17"/>
    <mergeCell ref="C18:E18"/>
    <mergeCell ref="B18:B19"/>
    <mergeCell ref="B9:E9"/>
    <mergeCell ref="B10:E10"/>
    <mergeCell ref="B11:E11"/>
    <mergeCell ref="B12:E12"/>
    <mergeCell ref="B2:E2"/>
    <mergeCell ref="B3:E3"/>
    <mergeCell ref="B4:E4"/>
    <mergeCell ref="B5:E5"/>
    <mergeCell ref="B6:E6"/>
    <mergeCell ref="B8:E8"/>
  </mergeCells>
  <pageMargins left="1.1023622047244095" right="0.31496062992125984" top="0.74803149606299213" bottom="0.74803149606299213" header="0.31496062992125984" footer="0.31496062992125984"/>
  <pageSetup paperSize="9" scale="7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Доходы</vt:lpstr>
      <vt:lpstr>Приложение 3</vt:lpstr>
      <vt:lpstr>Приложение 4</vt:lpstr>
      <vt:lpstr>Приложение 5</vt:lpstr>
      <vt:lpstr>Приложение 6</vt:lpstr>
      <vt:lpstr>Приложение 7 Расходы</vt:lpstr>
      <vt:lpstr>Приложение 8</vt:lpstr>
      <vt:lpstr>Приложение 9</vt:lpstr>
      <vt:lpstr>Лист11</vt:lpstr>
      <vt:lpstr>Лист12</vt:lpstr>
      <vt:lpstr>Лист13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2015-06-01T05:37:01Z</cp:lastPrinted>
  <dcterms:created xsi:type="dcterms:W3CDTF">2013-11-13T07:37:09Z</dcterms:created>
  <dcterms:modified xsi:type="dcterms:W3CDTF">2015-06-05T05:29:50Z</dcterms:modified>
</cp:coreProperties>
</file>